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6740" windowHeight="11535" tabRatio="799"/>
  </bookViews>
  <sheets>
    <sheet name="编制说明" sheetId="10" r:id="rId1"/>
    <sheet name="汇总表" sheetId="8" r:id="rId2"/>
    <sheet name="价格清单" sheetId="4" r:id="rId3"/>
    <sheet name="加工费、运费、二次倒运费、功能加载费" sheetId="7" r:id="rId4"/>
    <sheet name="全系列清单 " sheetId="9" r:id="rId5"/>
  </sheets>
  <definedNames>
    <definedName name="_xlnm._FilterDatabase" localSheetId="2" hidden="1">价格清单!$A$2:$J$45</definedName>
    <definedName name="_xlnm._FilterDatabase" localSheetId="4" hidden="1">'全系列清单 '!$A$2:$J$12</definedName>
    <definedName name="_xlnm.Print_Titles" localSheetId="2">价格清单!$2:$2</definedName>
    <definedName name="_xlnm.Print_Titles" localSheetId="4">'全系列清单 '!$2:$2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<sst xmlns="http://schemas.openxmlformats.org/spreadsheetml/2006/main" count="191" uniqueCount="99">
  <si>
    <t>瓷砖清单编制说明</t>
  </si>
  <si>
    <t>一</t>
  </si>
  <si>
    <t>招标形式及范围</t>
  </si>
  <si>
    <t>工程范围：本工程为瓷砖采购工程；</t>
  </si>
  <si>
    <t>本次招标为综合单价包干、工程量按实结算；清单工程量为暂定工程量，中标单位不得以供货工程量与清单工程量有差异而拒绝供货或提出调价要求；</t>
  </si>
  <si>
    <t>如果国家税率有调整，则根据国家政策做相应调整；</t>
  </si>
  <si>
    <t>二</t>
  </si>
  <si>
    <t>产品清单说明</t>
  </si>
  <si>
    <t>价格说明：清单所填报单价为含税综合单价，其单价内容不限于成品供货、包装、利润、税金、管理费、检验费、成品费、必要的现场协调、现场配合验收、交付、因质量问题引起的维修和更换、技术指导和培训等费用。（不因现场条件差异造成的辅材增减或安装难易而变动）；</t>
  </si>
  <si>
    <t>清单中产品报价应能覆盖其相同规格材质表面工艺的所有颜色，中标后执行过程中不得以颜色不同为由变相加价；。</t>
  </si>
  <si>
    <t>投标单位投标时应完善清单中的款式照片及特征描述，按产品清单中的要求投报；</t>
  </si>
  <si>
    <t>直切、开槽等加工工艺费、运费、二次搬运费均计入总价，不得漏报；</t>
  </si>
  <si>
    <t>报价产品技术标准需严格参照招标文件《瓷砖分级分档技术标准》执行，需满足功能及技术参数要求；</t>
  </si>
  <si>
    <t>三</t>
  </si>
  <si>
    <t>全系列产品清单说明</t>
  </si>
  <si>
    <t>其他产品报价清单中未列出的产品、配件及辅材由各报价单位在全系列产品清单中自行填报，依据报价型号，维修更换时可能需要单独采购的配件自行添加，包含但不限于外置循环泵、烟道、角阀等配件辅材；</t>
  </si>
  <si>
    <t>四</t>
  </si>
  <si>
    <t>质保期</t>
  </si>
  <si>
    <t>保修2年，自项目集中交付之日起计算；</t>
  </si>
  <si>
    <t>五</t>
  </si>
  <si>
    <t>其他说明：</t>
  </si>
  <si>
    <t>若遇到局部幢号没有电梯或电梯无法运行时，由投标单位自行考虑上楼的费用，甲方不在额外补偿其它费用；</t>
  </si>
  <si>
    <t>投标单位报价时，需要按照清单中的型号报价，并免费送样板给甲方确认；</t>
  </si>
  <si>
    <t>样板房送货及小量补货由投标单位自行考虑因送货量少而增加的费用，甲方不在额外补偿其它费用；</t>
  </si>
  <si>
    <t>投标单位的产品应满足现行规范验收要求并提供相应的出厂合格证。若因产品质量问题导致瓷砖无法使用，投标单位应在保修期内无偿进行更换。更换后的产品保修期相应顺延；</t>
  </si>
  <si>
    <t>瓷砖价格汇总表（C档品牌）</t>
  </si>
  <si>
    <t>总价</t>
  </si>
  <si>
    <t>瓷砖产品</t>
  </si>
  <si>
    <t>加工工艺</t>
  </si>
  <si>
    <t>运费</t>
  </si>
  <si>
    <t>合计</t>
  </si>
  <si>
    <t>瓷砖价格清单(C档品牌)</t>
  </si>
  <si>
    <t>序号</t>
  </si>
  <si>
    <t>材质</t>
  </si>
  <si>
    <t>规格
（mm）</t>
  </si>
  <si>
    <t>表面处理</t>
  </si>
  <si>
    <t>色系</t>
  </si>
  <si>
    <t>产品图片</t>
  </si>
  <si>
    <t>报价单位型号</t>
  </si>
  <si>
    <r>
      <rPr>
        <b/>
        <sz val="9"/>
        <rFont val="宋体"/>
        <charset val="134"/>
      </rPr>
      <t xml:space="preserve">不含税单价（元/m2）
</t>
    </r>
    <r>
      <rPr>
        <sz val="9"/>
        <rFont val="宋体"/>
        <charset val="134"/>
      </rPr>
      <t>注：同一类别中同一工艺产品相同色系报价应相同</t>
    </r>
  </si>
  <si>
    <t>税率13%</t>
  </si>
  <si>
    <t>含税单价=不含税价格*1.13（元/m2）</t>
  </si>
  <si>
    <t>数量/㎡</t>
  </si>
  <si>
    <t>木纹砖</t>
  </si>
  <si>
    <t>150*900</t>
  </si>
  <si>
    <t>哑面</t>
  </si>
  <si>
    <t>-</t>
  </si>
  <si>
    <t>瓷片</t>
  </si>
  <si>
    <t>300*300</t>
  </si>
  <si>
    <t>哑面/亮面</t>
  </si>
  <si>
    <t>300*600</t>
  </si>
  <si>
    <t>400*800</t>
  </si>
  <si>
    <t>哑光砖</t>
  </si>
  <si>
    <t>600*600</t>
  </si>
  <si>
    <t>800*800</t>
  </si>
  <si>
    <t>900*900</t>
  </si>
  <si>
    <t>600*1200</t>
  </si>
  <si>
    <t>750*1500</t>
  </si>
  <si>
    <t>900*1800</t>
  </si>
  <si>
    <t>仿古砖</t>
  </si>
  <si>
    <t>浅色系</t>
  </si>
  <si>
    <t>深色系</t>
  </si>
  <si>
    <t>抛釉砖</t>
  </si>
  <si>
    <t>亮光</t>
  </si>
  <si>
    <t>柔抛</t>
  </si>
  <si>
    <t xml:space="preserve">800*800                                 </t>
  </si>
  <si>
    <t>自然石</t>
  </si>
  <si>
    <t>仿大理石</t>
  </si>
  <si>
    <t>陶瓷薄板</t>
  </si>
  <si>
    <t xml:space="preserve">1200*2400                      </t>
  </si>
  <si>
    <t xml:space="preserve">1200*2400                     </t>
  </si>
  <si>
    <t>柔光</t>
  </si>
  <si>
    <t>备注：1、未来两年预估工程量2000户，总面积约192600㎡。
      2、产品图片、报价单位型号由报价单位自行填写。
      3、非标准规格砖定制单价，在相近规格单价基础上上浮8%。</t>
  </si>
  <si>
    <t>加载功能、加工费、运费及二次搬运费报价</t>
  </si>
  <si>
    <t>一、加工工艺</t>
  </si>
  <si>
    <t>瓷砖  单价
（元/米）</t>
  </si>
  <si>
    <t>数量（米）</t>
  </si>
  <si>
    <t>备注</t>
  </si>
  <si>
    <t>直切</t>
  </si>
  <si>
    <t>梯级砖开槽（含切割、磨圆弧、开槽）</t>
  </si>
  <si>
    <t>磨圆弧、倒角（含切割、圆弧或倒角）</t>
  </si>
  <si>
    <t>开宽槽（04MM）</t>
  </si>
  <si>
    <t>开宽槽（08MM）</t>
  </si>
  <si>
    <t>开宽槽（10MM）</t>
  </si>
  <si>
    <t>开宽槽（15、20MM）</t>
  </si>
  <si>
    <t>砖面开槽（约2MM）</t>
  </si>
  <si>
    <t>水刀加工费</t>
  </si>
  <si>
    <t>二、运费</t>
  </si>
  <si>
    <t>单价（元/平米）</t>
  </si>
  <si>
    <t>数量（平方米）</t>
  </si>
  <si>
    <t>江苏南通</t>
  </si>
  <si>
    <t>常规瓷砖</t>
  </si>
  <si>
    <t>大规格岩板（900*1800及以上）</t>
  </si>
  <si>
    <t>三、二次搬运费</t>
  </si>
  <si>
    <t>二次搬运费</t>
  </si>
  <si>
    <t>卸货+搬运至项目指定的项目堆场</t>
  </si>
  <si>
    <r>
      <rPr>
        <sz val="10"/>
        <color theme="1"/>
        <rFont val="宋体"/>
        <charset val="134"/>
        <scheme val="minor"/>
      </rPr>
      <t>备注：切割长度按实际磨边的长度计算</t>
    </r>
    <r>
      <rPr>
        <sz val="10"/>
        <color rgb="FFFF0000"/>
        <rFont val="宋体"/>
        <charset val="134"/>
        <scheme val="minor"/>
      </rPr>
      <t>（切割按双边）</t>
    </r>
    <r>
      <rPr>
        <sz val="10"/>
        <color theme="1"/>
        <rFont val="宋体"/>
        <charset val="134"/>
        <scheme val="minor"/>
      </rPr>
      <t>，例如600*600切成200*600，切割长度总共2.4米,如下图。</t>
    </r>
  </si>
  <si>
    <t>瓷砖全系列清单(C档品牌)</t>
  </si>
  <si>
    <t>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</si>
</sst>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_ "/>
  </numFmts>
  <fonts count="44">
    <font>
      <sz val="11"/>
      <color theme="1"/>
      <name val="宋体"/>
      <charset val="134"/>
      <scheme val="minor"/>
    </font>
    <font>
      <sz val="9"/>
      <name val="宋体"/>
      <charset val="134"/>
      <scheme val="minor"/>
    </font>
    <font>
      <sz val="9"/>
      <color theme="1"/>
      <name val="宋体"/>
      <charset val="134"/>
      <scheme val="minor"/>
    </font>
    <font>
      <b/>
      <sz val="9"/>
      <color theme="1"/>
      <name val="宋体"/>
      <charset val="134"/>
      <scheme val="minor"/>
    </font>
    <font>
      <sz val="9"/>
      <color indexed="8"/>
      <name val="宋体"/>
      <charset val="134"/>
    </font>
    <font>
      <sz val="9"/>
      <color rgb="FFFF0000"/>
      <name val="宋体"/>
      <charset val="134"/>
    </font>
    <font>
      <b/>
      <sz val="16"/>
      <color theme="1"/>
      <name val="宋体"/>
      <charset val="134"/>
      <scheme val="minor"/>
    </font>
    <font>
      <b/>
      <sz val="9"/>
      <name val="宋体"/>
      <charset val="134"/>
    </font>
    <font>
      <b/>
      <sz val="9"/>
      <name val="宋体"/>
      <charset val="134"/>
      <scheme val="minor"/>
    </font>
    <font>
      <sz val="9"/>
      <color theme="1"/>
      <name val="宋体"/>
      <charset val="134"/>
    </font>
    <font>
      <sz val="14"/>
      <name val="KaiTi"/>
      <charset val="134"/>
    </font>
    <font>
      <sz val="9"/>
      <name val="宋体"/>
      <charset val="134"/>
    </font>
    <font>
      <b/>
      <sz val="11"/>
      <color theme="1"/>
      <name val="宋体"/>
      <charset val="134"/>
      <scheme val="minor"/>
    </font>
    <font>
      <sz val="10"/>
      <color theme="1"/>
      <name val="宋体"/>
      <charset val="134"/>
      <scheme val="minor"/>
    </font>
    <font>
      <sz val="9"/>
      <color rgb="FF000000"/>
      <name val="宋体"/>
      <charset val="134"/>
    </font>
    <font>
      <b/>
      <sz val="14"/>
      <name val="KaiTi"/>
      <charset val="134"/>
    </font>
    <font>
      <b/>
      <sz val="18"/>
      <name val="楷体"/>
      <charset val="134"/>
    </font>
    <font>
      <sz val="11"/>
      <color theme="1"/>
      <name val="微软雅黑"/>
      <charset val="134"/>
    </font>
    <font>
      <b/>
      <sz val="11"/>
      <color theme="1"/>
      <name val="微软雅黑"/>
      <charset val="134"/>
    </font>
    <font>
      <b/>
      <sz val="11"/>
      <color rgb="FFFF0000"/>
      <name val="微软雅黑"/>
      <charset val="134"/>
    </font>
    <font>
      <sz val="11"/>
      <color rgb="FFFF0000"/>
      <name val="微软雅黑"/>
      <charset val="134"/>
    </font>
    <font>
      <sz val="11"/>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
      <sz val="11"/>
      <color rgb="FF000000"/>
      <name val="宋体"/>
      <charset val="134"/>
    </font>
    <font>
      <sz val="10"/>
      <color rgb="FFFF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3" borderId="15"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6" applyNumberFormat="0" applyFill="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29" fillId="0" borderId="0" applyNumberFormat="0" applyFill="0" applyBorder="0" applyAlignment="0" applyProtection="0">
      <alignment vertical="center"/>
    </xf>
    <xf numFmtId="0" fontId="30" fillId="4" borderId="18" applyNumberFormat="0" applyAlignment="0" applyProtection="0">
      <alignment vertical="center"/>
    </xf>
    <xf numFmtId="0" fontId="31" fillId="5" borderId="19" applyNumberFormat="0" applyAlignment="0" applyProtection="0">
      <alignment vertical="center"/>
    </xf>
    <xf numFmtId="0" fontId="32" fillId="5" borderId="18" applyNumberFormat="0" applyAlignment="0" applyProtection="0">
      <alignment vertical="center"/>
    </xf>
    <xf numFmtId="0" fontId="33" fillId="6" borderId="20" applyNumberFormat="0" applyAlignment="0" applyProtection="0">
      <alignment vertical="center"/>
    </xf>
    <xf numFmtId="0" fontId="34" fillId="0" borderId="21" applyNumberFormat="0" applyFill="0" applyAlignment="0" applyProtection="0">
      <alignment vertical="center"/>
    </xf>
    <xf numFmtId="0" fontId="35" fillId="0" borderId="22"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0" fillId="0" borderId="0" applyBorder="0"/>
    <xf numFmtId="0" fontId="0" fillId="0" borderId="0"/>
    <xf numFmtId="0" fontId="0" fillId="0" borderId="0">
      <alignment vertical="center"/>
    </xf>
    <xf numFmtId="0" fontId="0" fillId="0" borderId="0">
      <alignment vertical="center"/>
    </xf>
    <xf numFmtId="0" fontId="41" fillId="0" borderId="0">
      <alignment vertical="center"/>
    </xf>
    <xf numFmtId="0" fontId="0" fillId="0" borderId="0"/>
    <xf numFmtId="0" fontId="41" fillId="0" borderId="0">
      <alignment vertical="center"/>
    </xf>
    <xf numFmtId="0" fontId="42" fillId="0" borderId="0">
      <protection locked="0"/>
    </xf>
    <xf numFmtId="0" fontId="0" fillId="0" borderId="0"/>
    <xf numFmtId="0" fontId="0" fillId="0" borderId="0">
      <alignment vertical="center"/>
    </xf>
  </cellStyleXfs>
  <cellXfs count="84">
    <xf numFmtId="0" fontId="0" fillId="0" borderId="0" xfId="0">
      <alignment vertical="center"/>
    </xf>
    <xf numFmtId="0" fontId="1" fillId="0" borderId="0" xfId="51" applyFont="1" applyFill="1" applyAlignment="1"/>
    <xf numFmtId="0" fontId="2" fillId="0" borderId="0" xfId="51" applyFont="1" applyFill="1" applyAlignment="1"/>
    <xf numFmtId="0" fontId="3" fillId="0" borderId="0" xfId="51" applyFont="1" applyFill="1" applyAlignment="1"/>
    <xf numFmtId="0" fontId="4" fillId="0" borderId="0" xfId="51" applyFont="1" applyFill="1" applyAlignment="1">
      <alignment horizontal="center" vertical="center"/>
    </xf>
    <xf numFmtId="176" fontId="5" fillId="0" borderId="0" xfId="51" applyNumberFormat="1" applyFont="1" applyFill="1" applyAlignment="1">
      <alignment horizontal="center" vertical="center"/>
    </xf>
    <xf numFmtId="0" fontId="2" fillId="0" borderId="0" xfId="51" applyFont="1" applyFill="1">
      <alignment vertical="center"/>
    </xf>
    <xf numFmtId="0" fontId="6" fillId="0" borderId="1" xfId="51" applyFont="1" applyFill="1" applyBorder="1" applyAlignment="1">
      <alignment horizontal="center" vertical="center"/>
    </xf>
    <xf numFmtId="0" fontId="7" fillId="0" borderId="2" xfId="51" applyFont="1" applyFill="1" applyBorder="1" applyAlignment="1">
      <alignment horizontal="center" vertical="center" wrapText="1"/>
    </xf>
    <xf numFmtId="0" fontId="8" fillId="0" borderId="2" xfId="51" applyFont="1" applyFill="1" applyBorder="1" applyAlignment="1">
      <alignment horizontal="center" vertical="center" wrapText="1"/>
    </xf>
    <xf numFmtId="0" fontId="3" fillId="0" borderId="2" xfId="51" applyFont="1" applyFill="1" applyBorder="1" applyAlignment="1">
      <alignment horizontal="center" vertical="center"/>
    </xf>
    <xf numFmtId="0" fontId="9" fillId="0" borderId="2" xfId="51" applyFont="1" applyFill="1" applyBorder="1" applyAlignment="1">
      <alignment vertical="center" wrapText="1"/>
    </xf>
    <xf numFmtId="0" fontId="9" fillId="0" borderId="2" xfId="51" applyFont="1" applyFill="1" applyBorder="1" applyAlignment="1">
      <alignment horizontal="center" vertical="center" wrapText="1"/>
    </xf>
    <xf numFmtId="177" fontId="9" fillId="0" borderId="2" xfId="0" applyNumberFormat="1" applyFont="1" applyFill="1" applyBorder="1" applyAlignment="1">
      <alignment horizontal="center" vertical="center" wrapText="1"/>
    </xf>
    <xf numFmtId="0" fontId="2" fillId="0" borderId="2" xfId="51" applyFont="1" applyFill="1" applyBorder="1" applyAlignment="1"/>
    <xf numFmtId="0" fontId="2" fillId="0" borderId="2" xfId="51" applyFont="1" applyFill="1" applyBorder="1" applyAlignment="1">
      <alignment horizontal="center" vertical="center" wrapText="1"/>
    </xf>
    <xf numFmtId="0" fontId="1" fillId="0" borderId="2" xfId="51" applyFont="1" applyFill="1" applyBorder="1" applyAlignment="1">
      <alignment horizontal="center" vertical="center" wrapText="1"/>
    </xf>
    <xf numFmtId="0" fontId="10" fillId="0" borderId="2" xfId="0" applyFont="1" applyFill="1" applyBorder="1" applyAlignment="1">
      <alignment horizontal="left" vertical="center" wrapText="1"/>
    </xf>
    <xf numFmtId="177"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0" fontId="9" fillId="0" borderId="2" xfId="0" applyNumberFormat="1" applyFont="1" applyFill="1" applyBorder="1" applyAlignment="1">
      <alignment horizontal="center" vertical="center" wrapText="1"/>
    </xf>
    <xf numFmtId="176" fontId="11" fillId="0" borderId="2" xfId="0" applyNumberFormat="1" applyFont="1" applyFill="1" applyBorder="1" applyAlignment="1">
      <alignment horizontal="center" vertical="center"/>
    </xf>
    <xf numFmtId="0" fontId="0" fillId="2" borderId="0" xfId="58" applyFill="1" applyAlignment="1"/>
    <xf numFmtId="0" fontId="0" fillId="2" borderId="0" xfId="58" applyFill="1" applyAlignment="1">
      <alignment wrapText="1"/>
    </xf>
    <xf numFmtId="0" fontId="12" fillId="0" borderId="0" xfId="58" applyFont="1" applyFill="1" applyAlignment="1">
      <alignment horizontal="center" vertical="center"/>
    </xf>
    <xf numFmtId="0" fontId="12" fillId="0" borderId="0" xfId="58" applyFont="1" applyFill="1" applyAlignment="1">
      <alignment horizontal="center" vertical="center" wrapText="1"/>
    </xf>
    <xf numFmtId="0" fontId="0" fillId="0" borderId="2" xfId="58" applyFill="1" applyBorder="1" applyAlignment="1">
      <alignment horizontal="center" vertical="center" wrapText="1"/>
    </xf>
    <xf numFmtId="0" fontId="12" fillId="0" borderId="2" xfId="58" applyFont="1" applyFill="1" applyBorder="1" applyAlignment="1">
      <alignment horizontal="left" vertical="center" wrapText="1"/>
    </xf>
    <xf numFmtId="0" fontId="12" fillId="0" borderId="2" xfId="58" applyFont="1" applyFill="1" applyBorder="1" applyAlignment="1">
      <alignment horizontal="center" vertical="center" wrapText="1"/>
    </xf>
    <xf numFmtId="0" fontId="12" fillId="0" borderId="3" xfId="58" applyFont="1" applyFill="1" applyBorder="1" applyAlignment="1">
      <alignment horizontal="center" vertical="center" wrapText="1"/>
    </xf>
    <xf numFmtId="0" fontId="0" fillId="0" borderId="2" xfId="58" applyFill="1" applyBorder="1" applyAlignment="1">
      <alignment horizontal="left" vertical="center" wrapText="1"/>
    </xf>
    <xf numFmtId="177" fontId="0" fillId="0" borderId="2" xfId="58" applyNumberFormat="1" applyFill="1" applyBorder="1" applyAlignment="1">
      <alignment horizontal="center" vertical="center" wrapText="1"/>
    </xf>
    <xf numFmtId="178" fontId="0" fillId="0" borderId="2" xfId="58" applyNumberFormat="1" applyFill="1" applyBorder="1" applyAlignment="1">
      <alignment horizontal="center" vertical="center" wrapText="1"/>
    </xf>
    <xf numFmtId="0" fontId="0" fillId="0" borderId="2" xfId="58" applyFill="1" applyBorder="1" applyAlignment="1">
      <alignment vertical="center" wrapText="1"/>
    </xf>
    <xf numFmtId="177" fontId="12" fillId="0" borderId="2" xfId="58" applyNumberFormat="1" applyFont="1" applyFill="1" applyBorder="1" applyAlignment="1">
      <alignment horizontal="center" vertical="center" wrapText="1"/>
    </xf>
    <xf numFmtId="178" fontId="0" fillId="0" borderId="2" xfId="58" applyNumberFormat="1" applyFont="1" applyFill="1" applyBorder="1" applyAlignment="1">
      <alignment horizontal="center" vertical="center" wrapText="1"/>
    </xf>
    <xf numFmtId="0" fontId="13" fillId="0" borderId="2" xfId="58" applyFont="1" applyFill="1" applyBorder="1" applyAlignment="1">
      <alignment vertical="center" wrapText="1"/>
    </xf>
    <xf numFmtId="0" fontId="13" fillId="0" borderId="3" xfId="58" applyFont="1" applyFill="1" applyBorder="1" applyAlignment="1">
      <alignment horizontal="left" vertical="center" wrapText="1"/>
    </xf>
    <xf numFmtId="0" fontId="13" fillId="0" borderId="4" xfId="58" applyFont="1" applyFill="1" applyBorder="1" applyAlignment="1">
      <alignment horizontal="left" vertical="center" wrapText="1"/>
    </xf>
    <xf numFmtId="0" fontId="13" fillId="0" borderId="5" xfId="58" applyFont="1" applyFill="1" applyBorder="1" applyAlignment="1">
      <alignment horizontal="left" vertical="center" wrapText="1"/>
    </xf>
    <xf numFmtId="0" fontId="1" fillId="2" borderId="0" xfId="51" applyFont="1" applyFill="1" applyAlignment="1"/>
    <xf numFmtId="0" fontId="2" fillId="2" borderId="0" xfId="51" applyFont="1" applyFill="1" applyAlignment="1"/>
    <xf numFmtId="0" fontId="3" fillId="2" borderId="0" xfId="51" applyFont="1" applyFill="1" applyAlignment="1"/>
    <xf numFmtId="0" fontId="4" fillId="2" borderId="0" xfId="51" applyFont="1" applyFill="1" applyAlignment="1">
      <alignment horizontal="center" vertical="center"/>
    </xf>
    <xf numFmtId="176" fontId="5" fillId="2" borderId="0" xfId="51" applyNumberFormat="1" applyFont="1" applyFill="1" applyAlignment="1">
      <alignment horizontal="center" vertical="center"/>
    </xf>
    <xf numFmtId="176" fontId="2" fillId="2" borderId="0" xfId="51" applyNumberFormat="1" applyFont="1" applyFill="1" applyAlignment="1"/>
    <xf numFmtId="0" fontId="2" fillId="2" borderId="0" xfId="51" applyFont="1" applyFill="1">
      <alignment vertical="center"/>
    </xf>
    <xf numFmtId="0" fontId="6" fillId="2" borderId="1" xfId="51" applyFont="1" applyFill="1" applyBorder="1" applyAlignment="1">
      <alignment horizontal="center" vertical="center"/>
    </xf>
    <xf numFmtId="0" fontId="9" fillId="0" borderId="6" xfId="51" applyFont="1" applyFill="1" applyBorder="1" applyAlignment="1">
      <alignment horizontal="center" vertical="center" wrapText="1"/>
    </xf>
    <xf numFmtId="0" fontId="9" fillId="0" borderId="7" xfId="51" applyFont="1" applyFill="1" applyBorder="1" applyAlignment="1">
      <alignment horizontal="center" vertical="center" wrapText="1"/>
    </xf>
    <xf numFmtId="0" fontId="9" fillId="0" borderId="8" xfId="51" applyFont="1" applyFill="1" applyBorder="1" applyAlignment="1">
      <alignment horizontal="center" vertical="center" wrapText="1"/>
    </xf>
    <xf numFmtId="0" fontId="9" fillId="0" borderId="2" xfId="51" applyFont="1" applyFill="1" applyBorder="1" applyAlignment="1">
      <alignment horizontal="center" vertical="center"/>
    </xf>
    <xf numFmtId="0" fontId="14" fillId="0" borderId="6" xfId="51" applyFont="1" applyFill="1" applyBorder="1" applyAlignment="1">
      <alignment horizontal="center" vertical="center" wrapText="1"/>
    </xf>
    <xf numFmtId="0" fontId="14" fillId="0" borderId="8" xfId="51" applyFont="1" applyFill="1" applyBorder="1" applyAlignment="1">
      <alignment horizontal="center" vertical="center" wrapText="1"/>
    </xf>
    <xf numFmtId="0" fontId="14" fillId="0" borderId="2" xfId="51" applyFont="1" applyFill="1" applyBorder="1" applyAlignment="1">
      <alignment horizontal="center" vertical="center" wrapText="1"/>
    </xf>
    <xf numFmtId="0" fontId="11" fillId="0" borderId="6" xfId="51" applyFont="1" applyFill="1" applyBorder="1" applyAlignment="1">
      <alignment horizontal="center" vertical="center" wrapText="1"/>
    </xf>
    <xf numFmtId="0" fontId="11" fillId="0" borderId="2" xfId="51" applyFont="1" applyFill="1" applyBorder="1" applyAlignment="1">
      <alignment horizontal="center" vertical="center" wrapText="1"/>
    </xf>
    <xf numFmtId="0" fontId="11" fillId="0" borderId="8" xfId="51" applyFont="1" applyFill="1" applyBorder="1" applyAlignment="1">
      <alignment horizontal="center" vertical="center" wrapText="1"/>
    </xf>
    <xf numFmtId="0" fontId="10" fillId="0" borderId="2" xfId="0" applyFont="1" applyBorder="1" applyAlignment="1">
      <alignment horizontal="left" vertical="center" wrapText="1"/>
    </xf>
    <xf numFmtId="176" fontId="7" fillId="0" borderId="2" xfId="51" applyNumberFormat="1" applyFont="1" applyFill="1" applyBorder="1" applyAlignment="1">
      <alignment horizontal="center" vertical="center" wrapText="1"/>
    </xf>
    <xf numFmtId="2" fontId="9" fillId="0" borderId="2" xfId="51" applyNumberFormat="1" applyFont="1" applyFill="1" applyBorder="1" applyAlignment="1">
      <alignment horizontal="center" vertical="center" wrapText="1"/>
    </xf>
    <xf numFmtId="10" fontId="9" fillId="0" borderId="6" xfId="0" applyNumberFormat="1" applyFont="1" applyFill="1" applyBorder="1" applyAlignment="1">
      <alignment horizontal="center" vertical="center" wrapText="1"/>
    </xf>
    <xf numFmtId="0" fontId="15" fillId="0" borderId="2" xfId="0" applyFont="1" applyBorder="1" applyAlignment="1">
      <alignment horizontal="center" vertical="center" wrapText="1"/>
    </xf>
    <xf numFmtId="176" fontId="10" fillId="0" borderId="2" xfId="0" applyNumberFormat="1" applyFont="1" applyBorder="1" applyAlignment="1">
      <alignment horizontal="center" vertical="center" wrapText="1"/>
    </xf>
    <xf numFmtId="0" fontId="0" fillId="0" borderId="0" xfId="57"/>
    <xf numFmtId="176" fontId="0" fillId="0" borderId="0" xfId="57" applyNumberFormat="1"/>
    <xf numFmtId="0" fontId="6" fillId="0" borderId="2" xfId="57" applyFont="1" applyBorder="1" applyAlignment="1">
      <alignment horizontal="center" vertical="center"/>
    </xf>
    <xf numFmtId="177" fontId="6" fillId="0" borderId="2" xfId="57" applyNumberFormat="1" applyFont="1" applyBorder="1" applyAlignment="1">
      <alignment horizontal="center" vertical="center"/>
    </xf>
    <xf numFmtId="0" fontId="6" fillId="0" borderId="0" xfId="57" applyFont="1" applyBorder="1" applyAlignment="1">
      <alignment horizontal="center" vertical="center"/>
    </xf>
    <xf numFmtId="0" fontId="16" fillId="0" borderId="2" xfId="57" applyFont="1" applyBorder="1" applyAlignment="1">
      <alignment vertical="center"/>
    </xf>
    <xf numFmtId="0" fontId="17" fillId="0" borderId="0" xfId="49" applyFont="1" applyFill="1" applyBorder="1" applyAlignment="1"/>
    <xf numFmtId="0" fontId="18" fillId="0" borderId="9" xfId="49" applyFont="1" applyFill="1" applyBorder="1" applyAlignment="1">
      <alignment horizontal="center" vertical="center"/>
    </xf>
    <xf numFmtId="0" fontId="18" fillId="0" borderId="10" xfId="49" applyFont="1" applyFill="1" applyBorder="1" applyAlignment="1">
      <alignment horizontal="center" vertical="center"/>
    </xf>
    <xf numFmtId="0" fontId="18" fillId="0" borderId="11" xfId="49" applyFont="1" applyFill="1" applyBorder="1" applyAlignment="1">
      <alignment horizontal="center" vertical="center"/>
    </xf>
    <xf numFmtId="0" fontId="18" fillId="0" borderId="12" xfId="49" applyFont="1" applyFill="1" applyBorder="1" applyAlignment="1">
      <alignment horizontal="left" vertical="center"/>
    </xf>
    <xf numFmtId="0" fontId="17" fillId="0" borderId="11" xfId="49" applyFont="1" applyFill="1" applyBorder="1" applyAlignment="1">
      <alignment horizontal="center" vertical="center"/>
    </xf>
    <xf numFmtId="0" fontId="17" fillId="0" borderId="12" xfId="49" applyFont="1" applyFill="1" applyBorder="1" applyAlignment="1">
      <alignment horizontal="left" vertical="center"/>
    </xf>
    <xf numFmtId="0" fontId="17" fillId="0" borderId="12" xfId="49" applyFont="1" applyFill="1" applyBorder="1" applyAlignment="1">
      <alignment horizontal="left" vertical="center" wrapText="1"/>
    </xf>
    <xf numFmtId="0" fontId="18" fillId="0" borderId="12" xfId="49" applyFont="1" applyFill="1" applyBorder="1" applyAlignment="1">
      <alignment horizontal="left" vertical="center" wrapText="1"/>
    </xf>
    <xf numFmtId="0" fontId="19" fillId="0" borderId="12" xfId="49" applyFont="1" applyFill="1" applyBorder="1" applyAlignment="1">
      <alignment horizontal="left" vertical="center" wrapText="1"/>
    </xf>
    <xf numFmtId="0" fontId="20" fillId="0" borderId="12" xfId="49" applyFont="1" applyFill="1" applyBorder="1" applyAlignment="1">
      <alignment horizontal="left" vertical="center" wrapText="1"/>
    </xf>
    <xf numFmtId="0" fontId="21" fillId="0" borderId="12" xfId="49" applyFont="1" applyFill="1" applyBorder="1" applyAlignment="1">
      <alignment horizontal="left" vertical="center" wrapText="1"/>
    </xf>
    <xf numFmtId="0" fontId="17" fillId="0" borderId="13" xfId="49" applyFont="1" applyFill="1" applyBorder="1" applyAlignment="1">
      <alignment horizontal="center" vertical="center"/>
    </xf>
    <xf numFmtId="0" fontId="17" fillId="0" borderId="14" xfId="49" applyFont="1" applyFill="1" applyBorder="1" applyAlignment="1">
      <alignment horizontal="left" vertical="center" wrapText="1"/>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3" xfId="51"/>
    <cellStyle name="常规 3 2" xfId="52"/>
    <cellStyle name="常规 33" xfId="53"/>
    <cellStyle name="常规 4" xfId="54"/>
    <cellStyle name="常规 42" xfId="55"/>
    <cellStyle name="常规 5" xfId="56"/>
    <cellStyle name="常规 5 2" xfId="57"/>
    <cellStyle name="常规 6"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5</xdr:col>
      <xdr:colOff>1025525</xdr:colOff>
      <xdr:row>43</xdr:row>
      <xdr:rowOff>814705</xdr:rowOff>
    </xdr:from>
    <xdr:to>
      <xdr:col>5</xdr:col>
      <xdr:colOff>1025525</xdr:colOff>
      <xdr:row>44</xdr:row>
      <xdr:rowOff>0</xdr:rowOff>
    </xdr:to>
    <xdr:pic>
      <xdr:nvPicPr>
        <xdr:cNvPr id="56" name="图片 55" descr="白沙"/>
        <xdr:cNvPicPr>
          <a:picLocks noChangeAspect="1"/>
        </xdr:cNvPicPr>
      </xdr:nvPicPr>
      <xdr:blipFill>
        <a:blip r:embed="rId1" cstate="print"/>
        <a:stretch>
          <a:fillRect/>
        </a:stretch>
      </xdr:blipFill>
      <xdr:spPr>
        <a:xfrm>
          <a:off x="5692775" y="23166070"/>
          <a:ext cx="0" cy="0"/>
        </a:xfrm>
        <a:prstGeom prst="rect">
          <a:avLst/>
        </a:prstGeom>
      </xdr:spPr>
    </xdr:pic>
    <xdr:clientData/>
  </xdr:twoCellAnchor>
  <xdr:twoCellAnchor>
    <xdr:from>
      <xdr:col>5</xdr:col>
      <xdr:colOff>1025525</xdr:colOff>
      <xdr:row>12</xdr:row>
      <xdr:rowOff>0</xdr:rowOff>
    </xdr:from>
    <xdr:to>
      <xdr:col>5</xdr:col>
      <xdr:colOff>1025525</xdr:colOff>
      <xdr:row>12</xdr:row>
      <xdr:rowOff>787642</xdr:rowOff>
    </xdr:to>
    <xdr:pic>
      <xdr:nvPicPr>
        <xdr:cNvPr id="14" name="图片 13" descr="白沙"/>
        <xdr:cNvPicPr>
          <a:picLocks noChangeAspect="1"/>
        </xdr:cNvPicPr>
      </xdr:nvPicPr>
      <xdr:blipFill>
        <a:blip r:embed="rId1" cstate="print"/>
        <a:stretch>
          <a:fillRect/>
        </a:stretch>
      </xdr:blipFill>
      <xdr:spPr>
        <a:xfrm>
          <a:off x="5692775" y="6571615"/>
          <a:ext cx="0" cy="507365"/>
        </a:xfrm>
        <a:prstGeom prst="rect">
          <a:avLst/>
        </a:prstGeom>
      </xdr:spPr>
    </xdr:pic>
    <xdr:clientData/>
  </xdr:twoCellAnchor>
  <xdr:twoCellAnchor>
    <xdr:from>
      <xdr:col>5</xdr:col>
      <xdr:colOff>1025386</xdr:colOff>
      <xdr:row>20</xdr:row>
      <xdr:rowOff>9663</xdr:rowOff>
    </xdr:from>
    <xdr:to>
      <xdr:col>5</xdr:col>
      <xdr:colOff>1025386</xdr:colOff>
      <xdr:row>20</xdr:row>
      <xdr:rowOff>836156</xdr:rowOff>
    </xdr:to>
    <xdr:pic>
      <xdr:nvPicPr>
        <xdr:cNvPr id="33" name="图片 95" descr="IMG20200911143711"/>
        <xdr:cNvPicPr/>
      </xdr:nvPicPr>
      <xdr:blipFill>
        <a:blip r:embed="rId2"/>
        <a:srcRect/>
        <a:stretch>
          <a:fillRect/>
        </a:stretch>
      </xdr:blipFill>
      <xdr:spPr>
        <a:xfrm rot="16200000">
          <a:off x="5443220" y="10888980"/>
          <a:ext cx="497840" cy="0"/>
        </a:xfrm>
        <a:prstGeom prst="rect">
          <a:avLst/>
        </a:prstGeom>
        <a:noFill/>
        <a:ln>
          <a:noFill/>
        </a:ln>
        <a:effec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671047</xdr:colOff>
      <xdr:row>18</xdr:row>
      <xdr:rowOff>29318</xdr:rowOff>
    </xdr:from>
    <xdr:to>
      <xdr:col>1</xdr:col>
      <xdr:colOff>2647950</xdr:colOff>
      <xdr:row>37</xdr:row>
      <xdr:rowOff>107254</xdr:rowOff>
    </xdr:to>
    <xdr:pic>
      <xdr:nvPicPr>
        <xdr:cNvPr id="2" name="图片 1" descr="切割示意图"/>
        <xdr:cNvPicPr>
          <a:picLocks noChangeAspect="1"/>
        </xdr:cNvPicPr>
      </xdr:nvPicPr>
      <xdr:blipFill>
        <a:blip r:embed="rId1"/>
        <a:stretch>
          <a:fillRect/>
        </a:stretch>
      </xdr:blipFill>
      <xdr:spPr>
        <a:xfrm>
          <a:off x="670560" y="7402830"/>
          <a:ext cx="2672715" cy="3335020"/>
        </a:xfrm>
        <a:prstGeom prst="rect">
          <a:avLst/>
        </a:prstGeom>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5</xdr:col>
      <xdr:colOff>1025525</xdr:colOff>
      <xdr:row>11</xdr:row>
      <xdr:rowOff>0</xdr:rowOff>
    </xdr:from>
    <xdr:to>
      <xdr:col>5</xdr:col>
      <xdr:colOff>1025525</xdr:colOff>
      <xdr:row>11</xdr:row>
      <xdr:rowOff>0</xdr:rowOff>
    </xdr:to>
    <xdr:pic>
      <xdr:nvPicPr>
        <xdr:cNvPr id="2" name="图片 1" descr="白沙"/>
        <xdr:cNvPicPr>
          <a:picLocks noChangeAspect="1"/>
        </xdr:cNvPicPr>
      </xdr:nvPicPr>
      <xdr:blipFill>
        <a:blip r:embed="rId1" cstate="print"/>
        <a:stretch>
          <a:fillRect/>
        </a:stretch>
      </xdr:blipFill>
      <xdr:spPr>
        <a:xfrm>
          <a:off x="5692775" y="6064250"/>
          <a:ext cx="0" cy="0"/>
        </a:xfrm>
        <a:prstGeom prst="rect">
          <a:avLst/>
        </a:prstGeom>
      </xdr:spPr>
    </xdr:pic>
    <xdr:clientData/>
  </xdr:twoCellAnchor>
  <xdr:twoCellAnchor>
    <xdr:from>
      <xdr:col>5</xdr:col>
      <xdr:colOff>1025525</xdr:colOff>
      <xdr:row>9</xdr:row>
      <xdr:rowOff>0</xdr:rowOff>
    </xdr:from>
    <xdr:to>
      <xdr:col>5</xdr:col>
      <xdr:colOff>1025525</xdr:colOff>
      <xdr:row>9</xdr:row>
      <xdr:rowOff>787642</xdr:rowOff>
    </xdr:to>
    <xdr:pic>
      <xdr:nvPicPr>
        <xdr:cNvPr id="3" name="图片 2" descr="白沙"/>
        <xdr:cNvPicPr>
          <a:picLocks noChangeAspect="1"/>
        </xdr:cNvPicPr>
      </xdr:nvPicPr>
      <xdr:blipFill>
        <a:blip r:embed="rId1" cstate="print"/>
        <a:stretch>
          <a:fillRect/>
        </a:stretch>
      </xdr:blipFill>
      <xdr:spPr>
        <a:xfrm>
          <a:off x="5692775" y="5049520"/>
          <a:ext cx="0" cy="507365"/>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21"/>
  <sheetViews>
    <sheetView tabSelected="1" zoomScale="145" zoomScaleNormal="145" workbookViewId="0">
      <selection activeCell="B22" sqref="B22"/>
    </sheetView>
  </sheetViews>
  <sheetFormatPr defaultColWidth="8.875" defaultRowHeight="16.5" outlineLevelCol="1"/>
  <cols>
    <col min="1" max="1" width="8.875" style="70"/>
    <col min="2" max="2" width="128" style="70" customWidth="1"/>
    <col min="3" max="16384" width="8.875" style="70"/>
  </cols>
  <sheetData>
    <row r="1" spans="1:2">
      <c r="A1" s="71" t="s">
        <v>0</v>
      </c>
      <c r="B1" s="72"/>
    </row>
    <row r="2" spans="1:2">
      <c r="A2" s="73" t="s">
        <v>1</v>
      </c>
      <c r="B2" s="74" t="s">
        <v>2</v>
      </c>
    </row>
    <row r="3" spans="1:2">
      <c r="A3" s="75">
        <v>1</v>
      </c>
      <c r="B3" s="76" t="s">
        <v>3</v>
      </c>
    </row>
    <row r="4" spans="1:2">
      <c r="A4" s="75">
        <v>2</v>
      </c>
      <c r="B4" s="77" t="s">
        <v>4</v>
      </c>
    </row>
    <row r="5" spans="1:2">
      <c r="A5" s="75">
        <v>3</v>
      </c>
      <c r="B5" s="77" t="s">
        <v>5</v>
      </c>
    </row>
    <row r="6" spans="1:2">
      <c r="A6" s="73" t="s">
        <v>6</v>
      </c>
      <c r="B6" s="78" t="s">
        <v>7</v>
      </c>
    </row>
    <row r="7" ht="33" spans="1:2">
      <c r="A7" s="75">
        <v>1</v>
      </c>
      <c r="B7" s="77" t="s">
        <v>8</v>
      </c>
    </row>
    <row r="8" spans="1:2">
      <c r="A8" s="75">
        <v>2</v>
      </c>
      <c r="B8" s="79" t="s">
        <v>9</v>
      </c>
    </row>
    <row r="9" spans="1:2">
      <c r="A9" s="75">
        <v>3</v>
      </c>
      <c r="B9" s="77" t="s">
        <v>10</v>
      </c>
    </row>
    <row r="10" spans="1:2">
      <c r="A10" s="75">
        <v>4</v>
      </c>
      <c r="B10" s="80" t="s">
        <v>11</v>
      </c>
    </row>
    <row r="11" spans="1:2">
      <c r="A11" s="75">
        <v>5</v>
      </c>
      <c r="B11" s="81" t="s">
        <v>12</v>
      </c>
    </row>
    <row r="12" spans="1:2">
      <c r="A12" s="73" t="s">
        <v>13</v>
      </c>
      <c r="B12" s="78" t="s">
        <v>14</v>
      </c>
    </row>
    <row r="13" ht="33" spans="1:2">
      <c r="A13" s="75">
        <v>1</v>
      </c>
      <c r="B13" s="77" t="s">
        <v>15</v>
      </c>
    </row>
    <row r="14" ht="33" spans="1:2">
      <c r="A14" s="75">
        <v>2</v>
      </c>
      <c r="B14" s="77" t="s">
        <v>8</v>
      </c>
    </row>
    <row r="15" spans="1:2">
      <c r="A15" s="73" t="s">
        <v>16</v>
      </c>
      <c r="B15" s="74" t="s">
        <v>17</v>
      </c>
    </row>
    <row r="16" spans="1:2">
      <c r="A16" s="75">
        <v>1</v>
      </c>
      <c r="B16" s="81" t="s">
        <v>18</v>
      </c>
    </row>
    <row r="17" spans="1:2">
      <c r="A17" s="73" t="s">
        <v>19</v>
      </c>
      <c r="B17" s="78" t="s">
        <v>20</v>
      </c>
    </row>
    <row r="18" spans="1:2">
      <c r="A18" s="75">
        <v>1</v>
      </c>
      <c r="B18" s="77" t="s">
        <v>21</v>
      </c>
    </row>
    <row r="19" spans="1:2">
      <c r="A19" s="75">
        <v>2</v>
      </c>
      <c r="B19" s="77" t="s">
        <v>22</v>
      </c>
    </row>
    <row r="20" spans="1:2">
      <c r="A20" s="75">
        <v>3</v>
      </c>
      <c r="B20" s="77" t="s">
        <v>23</v>
      </c>
    </row>
    <row r="21" ht="33.75" spans="1:2">
      <c r="A21" s="82">
        <v>4</v>
      </c>
      <c r="B21" s="83" t="s">
        <v>24</v>
      </c>
    </row>
  </sheetData>
  <mergeCells count="1">
    <mergeCell ref="A1:B1"/>
  </mergeCells>
  <pageMargins left="0.7" right="0.7" top="0.75" bottom="0.75" header="0.3" footer="0.3"/>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6"/>
  <sheetViews>
    <sheetView workbookViewId="0">
      <selection activeCell="A1" sqref="A1:B1"/>
    </sheetView>
  </sheetViews>
  <sheetFormatPr defaultColWidth="9" defaultRowHeight="13.5" outlineLevelRow="5" outlineLevelCol="2"/>
  <cols>
    <col min="1" max="1" width="33.125" style="64" customWidth="1"/>
    <col min="2" max="2" width="37.25" style="65" customWidth="1"/>
    <col min="3" max="3" width="14" style="64" customWidth="1"/>
    <col min="4" max="16384" width="9" style="64"/>
  </cols>
  <sheetData>
    <row r="1" ht="39.75" customHeight="1" spans="1:2">
      <c r="A1" s="66" t="s">
        <v>25</v>
      </c>
      <c r="B1" s="66"/>
    </row>
    <row r="2" ht="39.75" customHeight="1" spans="1:2">
      <c r="A2" s="66"/>
      <c r="B2" s="66" t="s">
        <v>26</v>
      </c>
    </row>
    <row r="3" ht="55" customHeight="1" spans="1:2">
      <c r="A3" s="66" t="s">
        <v>27</v>
      </c>
      <c r="B3" s="67">
        <f>价格清单!L45</f>
        <v>0</v>
      </c>
    </row>
    <row r="4" ht="60" customHeight="1" spans="1:2">
      <c r="A4" s="66" t="s">
        <v>28</v>
      </c>
      <c r="B4" s="67">
        <f>SUM(加工费、运费、二次倒运费、功能加载费!E3:E11)</f>
        <v>0</v>
      </c>
    </row>
    <row r="5" ht="60" customHeight="1" spans="1:3">
      <c r="A5" s="66" t="s">
        <v>29</v>
      </c>
      <c r="B5" s="67">
        <f>加工费、运费、二次倒运费、功能加载费!E13+加工费、运费、二次倒运费、功能加载费!E14+加工费、运费、二次倒运费、功能加载费!E16</f>
        <v>0</v>
      </c>
      <c r="C5" s="68"/>
    </row>
    <row r="6" ht="60" customHeight="1" spans="1:2">
      <c r="A6" s="66" t="s">
        <v>30</v>
      </c>
      <c r="B6" s="69">
        <f>SUM(B3:B5)</f>
        <v>0</v>
      </c>
    </row>
  </sheetData>
  <mergeCells count="1">
    <mergeCell ref="A1:B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M45"/>
  <sheetViews>
    <sheetView workbookViewId="0">
      <pane ySplit="2" topLeftCell="A36" activePane="bottomLeft" state="frozen"/>
      <selection/>
      <selection pane="bottomLeft" activeCell="O42" sqref="O42"/>
    </sheetView>
  </sheetViews>
  <sheetFormatPr defaultColWidth="9" defaultRowHeight="11.25"/>
  <cols>
    <col min="1" max="1" width="9" style="42"/>
    <col min="2" max="2" width="14.125" style="43" customWidth="1"/>
    <col min="3" max="3" width="15.625" style="43" customWidth="1"/>
    <col min="4" max="4" width="12" style="41" customWidth="1"/>
    <col min="5" max="5" width="10.5" style="41" customWidth="1"/>
    <col min="6" max="6" width="20.625" style="41" customWidth="1"/>
    <col min="7" max="8" width="18.125" style="42" customWidth="1"/>
    <col min="9" max="9" width="16" style="42" customWidth="1"/>
    <col min="10" max="10" width="11.625" style="44" customWidth="1"/>
    <col min="11" max="11" width="15.5833333333333" style="41" customWidth="1"/>
    <col min="12" max="12" width="18.75" style="45" customWidth="1"/>
    <col min="13" max="16331" width="9" style="41"/>
    <col min="16332" max="16384" width="9" style="46"/>
  </cols>
  <sheetData>
    <row r="1" ht="45" customHeight="1" spans="1:12">
      <c r="A1" s="47" t="s">
        <v>31</v>
      </c>
      <c r="B1" s="47"/>
      <c r="C1" s="47"/>
      <c r="D1" s="47"/>
      <c r="E1" s="47"/>
      <c r="F1" s="47"/>
      <c r="G1" s="47"/>
      <c r="H1" s="47"/>
      <c r="I1" s="47"/>
      <c r="J1" s="47"/>
      <c r="K1" s="47"/>
      <c r="L1" s="47"/>
    </row>
    <row r="2" s="40" customFormat="1" ht="72.95" customHeight="1" spans="1:12">
      <c r="A2" s="8" t="s">
        <v>32</v>
      </c>
      <c r="B2" s="9" t="s">
        <v>33</v>
      </c>
      <c r="C2" s="9" t="s">
        <v>34</v>
      </c>
      <c r="D2" s="9" t="s">
        <v>35</v>
      </c>
      <c r="E2" s="8" t="s">
        <v>36</v>
      </c>
      <c r="F2" s="8" t="s">
        <v>37</v>
      </c>
      <c r="G2" s="9" t="s">
        <v>38</v>
      </c>
      <c r="H2" s="9" t="s">
        <v>39</v>
      </c>
      <c r="I2" s="18" t="s">
        <v>40</v>
      </c>
      <c r="J2" s="19" t="s">
        <v>41</v>
      </c>
      <c r="K2" s="8" t="s">
        <v>42</v>
      </c>
      <c r="L2" s="59" t="s">
        <v>26</v>
      </c>
    </row>
    <row r="3" s="41" customFormat="1" ht="39.95" customHeight="1" spans="1:13">
      <c r="A3" s="10">
        <v>1</v>
      </c>
      <c r="B3" s="12" t="s">
        <v>43</v>
      </c>
      <c r="C3" s="12" t="s">
        <v>44</v>
      </c>
      <c r="D3" s="12" t="s">
        <v>45</v>
      </c>
      <c r="E3" s="12" t="s">
        <v>46</v>
      </c>
      <c r="F3" s="12"/>
      <c r="G3" s="12"/>
      <c r="H3" s="13"/>
      <c r="I3" s="20">
        <v>0.13</v>
      </c>
      <c r="J3" s="21">
        <f>H3*(1+I3)</f>
        <v>0</v>
      </c>
      <c r="K3" s="12">
        <v>2438</v>
      </c>
      <c r="L3" s="60">
        <f>K3*J3</f>
        <v>0</v>
      </c>
      <c r="M3" s="45"/>
    </row>
    <row r="4" s="41" customFormat="1" ht="39.95" customHeight="1" spans="1:13">
      <c r="A4" s="10">
        <v>2</v>
      </c>
      <c r="B4" s="48" t="s">
        <v>47</v>
      </c>
      <c r="C4" s="12" t="s">
        <v>48</v>
      </c>
      <c r="D4" s="48" t="s">
        <v>49</v>
      </c>
      <c r="E4" s="12" t="s">
        <v>46</v>
      </c>
      <c r="F4" s="12"/>
      <c r="G4" s="14"/>
      <c r="H4" s="13"/>
      <c r="I4" s="20">
        <v>0.13</v>
      </c>
      <c r="J4" s="21">
        <f>H4*(1+I4)</f>
        <v>0</v>
      </c>
      <c r="K4" s="12">
        <v>1889</v>
      </c>
      <c r="L4" s="60">
        <f>K4*J4</f>
        <v>0</v>
      </c>
      <c r="M4" s="45"/>
    </row>
    <row r="5" s="41" customFormat="1" ht="39.95" customHeight="1" spans="1:13">
      <c r="A5" s="10">
        <v>3</v>
      </c>
      <c r="B5" s="49"/>
      <c r="C5" s="12" t="s">
        <v>50</v>
      </c>
      <c r="D5" s="49"/>
      <c r="E5" s="12" t="s">
        <v>46</v>
      </c>
      <c r="F5" s="12"/>
      <c r="G5" s="14"/>
      <c r="H5" s="13"/>
      <c r="I5" s="20">
        <v>0.13</v>
      </c>
      <c r="J5" s="21">
        <f>H5*(1+I5)</f>
        <v>0</v>
      </c>
      <c r="K5" s="12">
        <v>2370</v>
      </c>
      <c r="L5" s="60">
        <f>K5*J5</f>
        <v>0</v>
      </c>
      <c r="M5" s="45"/>
    </row>
    <row r="6" s="41" customFormat="1" ht="39.95" customHeight="1" spans="1:13">
      <c r="A6" s="10">
        <v>4</v>
      </c>
      <c r="B6" s="49"/>
      <c r="C6" s="12" t="s">
        <v>51</v>
      </c>
      <c r="D6" s="50"/>
      <c r="E6" s="12" t="s">
        <v>46</v>
      </c>
      <c r="F6" s="12"/>
      <c r="G6" s="14"/>
      <c r="H6" s="13"/>
      <c r="I6" s="20">
        <v>0.13</v>
      </c>
      <c r="J6" s="21">
        <f>H6*(1+I6)</f>
        <v>0</v>
      </c>
      <c r="K6" s="12">
        <v>2370</v>
      </c>
      <c r="L6" s="60">
        <f>K6*J6</f>
        <v>0</v>
      </c>
      <c r="M6" s="45"/>
    </row>
    <row r="7" s="41" customFormat="1" ht="39.95" customHeight="1" spans="1:12">
      <c r="A7" s="10">
        <v>5</v>
      </c>
      <c r="B7" s="48" t="s">
        <v>52</v>
      </c>
      <c r="C7" s="12" t="s">
        <v>53</v>
      </c>
      <c r="D7" s="48" t="s">
        <v>45</v>
      </c>
      <c r="E7" s="12" t="s">
        <v>46</v>
      </c>
      <c r="F7" s="12"/>
      <c r="G7" s="12"/>
      <c r="H7" s="13"/>
      <c r="I7" s="20">
        <v>0.13</v>
      </c>
      <c r="J7" s="21">
        <f>H7*(1+I7)</f>
        <v>0</v>
      </c>
      <c r="K7" s="12">
        <v>1926</v>
      </c>
      <c r="L7" s="60">
        <f t="shared" ref="L7:L12" si="0">K7*J7</f>
        <v>0</v>
      </c>
    </row>
    <row r="8" s="41" customFormat="1" ht="39.95" customHeight="1" spans="1:12">
      <c r="A8" s="10">
        <v>6</v>
      </c>
      <c r="B8" s="49"/>
      <c r="C8" s="12" t="s">
        <v>54</v>
      </c>
      <c r="D8" s="49"/>
      <c r="E8" s="12" t="s">
        <v>46</v>
      </c>
      <c r="F8" s="12"/>
      <c r="G8" s="12"/>
      <c r="H8" s="13"/>
      <c r="I8" s="20">
        <v>0.13</v>
      </c>
      <c r="J8" s="21">
        <f t="shared" ref="J3:J44" si="1">H8*(1+I8)</f>
        <v>0</v>
      </c>
      <c r="K8" s="12">
        <v>1926</v>
      </c>
      <c r="L8" s="60">
        <f t="shared" si="0"/>
        <v>0</v>
      </c>
    </row>
    <row r="9" s="41" customFormat="1" ht="39.95" customHeight="1" spans="1:12">
      <c r="A9" s="10">
        <v>7</v>
      </c>
      <c r="B9" s="49"/>
      <c r="C9" s="12" t="s">
        <v>55</v>
      </c>
      <c r="D9" s="49"/>
      <c r="E9" s="12" t="s">
        <v>46</v>
      </c>
      <c r="F9" s="12"/>
      <c r="G9" s="12"/>
      <c r="H9" s="13"/>
      <c r="I9" s="20">
        <v>0.13</v>
      </c>
      <c r="J9" s="21">
        <f t="shared" si="1"/>
        <v>0</v>
      </c>
      <c r="K9" s="12">
        <v>1426</v>
      </c>
      <c r="L9" s="60">
        <f t="shared" si="0"/>
        <v>0</v>
      </c>
    </row>
    <row r="10" s="41" customFormat="1" ht="39.95" customHeight="1" spans="1:12">
      <c r="A10" s="10">
        <v>8</v>
      </c>
      <c r="B10" s="49"/>
      <c r="C10" s="12" t="s">
        <v>56</v>
      </c>
      <c r="D10" s="49"/>
      <c r="E10" s="12" t="s">
        <v>46</v>
      </c>
      <c r="F10" s="14"/>
      <c r="G10" s="15"/>
      <c r="H10" s="13"/>
      <c r="I10" s="20">
        <v>0.13</v>
      </c>
      <c r="J10" s="21">
        <f t="shared" si="1"/>
        <v>0</v>
      </c>
      <c r="K10" s="12">
        <v>5778</v>
      </c>
      <c r="L10" s="60">
        <f t="shared" si="0"/>
        <v>0</v>
      </c>
    </row>
    <row r="11" s="41" customFormat="1" ht="39.95" customHeight="1" spans="1:12">
      <c r="A11" s="10">
        <v>9</v>
      </c>
      <c r="B11" s="49"/>
      <c r="C11" s="12" t="s">
        <v>57</v>
      </c>
      <c r="D11" s="49"/>
      <c r="E11" s="12" t="s">
        <v>46</v>
      </c>
      <c r="F11" s="14"/>
      <c r="G11" s="15"/>
      <c r="H11" s="13"/>
      <c r="I11" s="20">
        <v>0.13</v>
      </c>
      <c r="J11" s="21">
        <f t="shared" si="1"/>
        <v>0</v>
      </c>
      <c r="K11" s="12">
        <v>5778</v>
      </c>
      <c r="L11" s="60">
        <f t="shared" si="0"/>
        <v>0</v>
      </c>
    </row>
    <row r="12" s="41" customFormat="1" ht="39.95" customHeight="1" spans="1:12">
      <c r="A12" s="10">
        <v>10</v>
      </c>
      <c r="B12" s="50"/>
      <c r="C12" s="12" t="s">
        <v>58</v>
      </c>
      <c r="D12" s="50"/>
      <c r="E12" s="12" t="s">
        <v>46</v>
      </c>
      <c r="F12" s="16"/>
      <c r="G12" s="15"/>
      <c r="H12" s="13"/>
      <c r="I12" s="20">
        <v>0.13</v>
      </c>
      <c r="J12" s="21">
        <f t="shared" si="1"/>
        <v>0</v>
      </c>
      <c r="K12" s="12">
        <v>1926</v>
      </c>
      <c r="L12" s="60">
        <f t="shared" si="0"/>
        <v>0</v>
      </c>
    </row>
    <row r="13" s="41" customFormat="1" ht="39.95" customHeight="1" spans="1:12">
      <c r="A13" s="10">
        <v>11</v>
      </c>
      <c r="B13" s="48" t="s">
        <v>59</v>
      </c>
      <c r="C13" s="48" t="s">
        <v>53</v>
      </c>
      <c r="D13" s="48" t="s">
        <v>45</v>
      </c>
      <c r="E13" s="12" t="s">
        <v>46</v>
      </c>
      <c r="F13" s="12"/>
      <c r="G13" s="12"/>
      <c r="H13" s="13"/>
      <c r="I13" s="20">
        <v>0.13</v>
      </c>
      <c r="J13" s="21">
        <f t="shared" si="1"/>
        <v>0</v>
      </c>
      <c r="K13" s="12">
        <v>963</v>
      </c>
      <c r="L13" s="60">
        <f t="shared" ref="L13:L45" si="2">K13*J13</f>
        <v>0</v>
      </c>
    </row>
    <row r="14" s="41" customFormat="1" ht="39.95" customHeight="1" spans="1:12">
      <c r="A14" s="10">
        <v>12</v>
      </c>
      <c r="B14" s="49"/>
      <c r="C14" s="48" t="s">
        <v>54</v>
      </c>
      <c r="D14" s="49"/>
      <c r="E14" s="12" t="s">
        <v>46</v>
      </c>
      <c r="F14" s="12"/>
      <c r="G14" s="12"/>
      <c r="H14" s="13"/>
      <c r="I14" s="20">
        <v>0.13</v>
      </c>
      <c r="J14" s="21">
        <f t="shared" si="1"/>
        <v>0</v>
      </c>
      <c r="K14" s="12">
        <v>1926</v>
      </c>
      <c r="L14" s="60">
        <f t="shared" si="2"/>
        <v>0</v>
      </c>
    </row>
    <row r="15" s="41" customFormat="1" ht="39.95" customHeight="1" spans="1:12">
      <c r="A15" s="10">
        <v>13</v>
      </c>
      <c r="B15" s="49"/>
      <c r="C15" s="12" t="s">
        <v>55</v>
      </c>
      <c r="D15" s="49"/>
      <c r="E15" s="12" t="s">
        <v>46</v>
      </c>
      <c r="F15" s="12"/>
      <c r="G15" s="12"/>
      <c r="H15" s="13"/>
      <c r="I15" s="20">
        <v>0.13</v>
      </c>
      <c r="J15" s="21">
        <f t="shared" si="1"/>
        <v>0</v>
      </c>
      <c r="K15" s="12">
        <v>663</v>
      </c>
      <c r="L15" s="60">
        <f t="shared" si="2"/>
        <v>0</v>
      </c>
    </row>
    <row r="16" s="41" customFormat="1" ht="39.95" customHeight="1" spans="1:12">
      <c r="A16" s="10">
        <v>14</v>
      </c>
      <c r="B16" s="49"/>
      <c r="C16" s="48" t="s">
        <v>56</v>
      </c>
      <c r="D16" s="49"/>
      <c r="E16" s="12" t="s">
        <v>60</v>
      </c>
      <c r="F16" s="12"/>
      <c r="G16" s="12"/>
      <c r="H16" s="13"/>
      <c r="I16" s="20">
        <v>0.13</v>
      </c>
      <c r="J16" s="21">
        <f t="shared" si="1"/>
        <v>0</v>
      </c>
      <c r="K16" s="12">
        <v>3852</v>
      </c>
      <c r="L16" s="60">
        <f t="shared" si="2"/>
        <v>0</v>
      </c>
    </row>
    <row r="17" s="41" customFormat="1" ht="39.95" customHeight="1" spans="1:12">
      <c r="A17" s="10">
        <v>15</v>
      </c>
      <c r="B17" s="49"/>
      <c r="C17" s="50"/>
      <c r="D17" s="49"/>
      <c r="E17" s="12" t="s">
        <v>61</v>
      </c>
      <c r="F17" s="48"/>
      <c r="G17" s="48"/>
      <c r="H17" s="13"/>
      <c r="I17" s="61">
        <v>0.13</v>
      </c>
      <c r="J17" s="21">
        <f t="shared" si="1"/>
        <v>0</v>
      </c>
      <c r="K17" s="12">
        <v>3852</v>
      </c>
      <c r="L17" s="60">
        <f t="shared" si="2"/>
        <v>0</v>
      </c>
    </row>
    <row r="18" s="41" customFormat="1" ht="39.95" customHeight="1" spans="1:12">
      <c r="A18" s="10">
        <v>16</v>
      </c>
      <c r="B18" s="49"/>
      <c r="C18" s="48" t="s">
        <v>57</v>
      </c>
      <c r="D18" s="49"/>
      <c r="E18" s="12" t="s">
        <v>60</v>
      </c>
      <c r="F18" s="14"/>
      <c r="G18" s="14"/>
      <c r="H18" s="13"/>
      <c r="I18" s="20">
        <v>0.13</v>
      </c>
      <c r="J18" s="21">
        <f t="shared" si="1"/>
        <v>0</v>
      </c>
      <c r="K18" s="12">
        <v>3852</v>
      </c>
      <c r="L18" s="60">
        <f t="shared" si="2"/>
        <v>0</v>
      </c>
    </row>
    <row r="19" s="41" customFormat="1" ht="39.95" customHeight="1" spans="1:12">
      <c r="A19" s="10">
        <v>17</v>
      </c>
      <c r="B19" s="49"/>
      <c r="C19" s="50"/>
      <c r="D19" s="50"/>
      <c r="E19" s="12" t="s">
        <v>61</v>
      </c>
      <c r="F19" s="14"/>
      <c r="G19" s="14"/>
      <c r="H19" s="13"/>
      <c r="I19" s="20">
        <v>0.13</v>
      </c>
      <c r="J19" s="21">
        <f t="shared" si="1"/>
        <v>0</v>
      </c>
      <c r="K19" s="12">
        <v>3852</v>
      </c>
      <c r="L19" s="60">
        <f t="shared" si="2"/>
        <v>0</v>
      </c>
    </row>
    <row r="20" s="41" customFormat="1" ht="39.95" customHeight="1" spans="1:12">
      <c r="A20" s="10">
        <v>18</v>
      </c>
      <c r="B20" s="48" t="s">
        <v>62</v>
      </c>
      <c r="C20" s="48" t="s">
        <v>53</v>
      </c>
      <c r="D20" s="12" t="s">
        <v>63</v>
      </c>
      <c r="E20" s="12" t="s">
        <v>46</v>
      </c>
      <c r="F20" s="12"/>
      <c r="G20" s="12"/>
      <c r="H20" s="13"/>
      <c r="I20" s="20">
        <v>0.13</v>
      </c>
      <c r="J20" s="21">
        <f t="shared" si="1"/>
        <v>0</v>
      </c>
      <c r="K20" s="12">
        <v>2166.75</v>
      </c>
      <c r="L20" s="60">
        <f t="shared" si="2"/>
        <v>0</v>
      </c>
    </row>
    <row r="21" s="41" customFormat="1" ht="39.95" customHeight="1" spans="1:12">
      <c r="A21" s="10">
        <v>19</v>
      </c>
      <c r="B21" s="49"/>
      <c r="C21" s="50"/>
      <c r="D21" s="12" t="s">
        <v>64</v>
      </c>
      <c r="E21" s="12" t="s">
        <v>46</v>
      </c>
      <c r="F21" s="12"/>
      <c r="G21" s="12"/>
      <c r="H21" s="13"/>
      <c r="I21" s="20">
        <v>0.13</v>
      </c>
      <c r="J21" s="21">
        <f t="shared" si="1"/>
        <v>0</v>
      </c>
      <c r="K21" s="12">
        <v>2166.75</v>
      </c>
      <c r="L21" s="60">
        <f t="shared" si="2"/>
        <v>0</v>
      </c>
    </row>
    <row r="22" s="41" customFormat="1" ht="39.95" customHeight="1" spans="1:12">
      <c r="A22" s="10">
        <v>20</v>
      </c>
      <c r="B22" s="49"/>
      <c r="C22" s="48" t="s">
        <v>65</v>
      </c>
      <c r="D22" s="12" t="s">
        <v>63</v>
      </c>
      <c r="E22" s="12" t="s">
        <v>46</v>
      </c>
      <c r="F22" s="15"/>
      <c r="G22" s="15"/>
      <c r="H22" s="13"/>
      <c r="I22" s="20">
        <v>0.13</v>
      </c>
      <c r="J22" s="21">
        <f t="shared" si="1"/>
        <v>0</v>
      </c>
      <c r="K22" s="12">
        <v>4333.5</v>
      </c>
      <c r="L22" s="60">
        <f t="shared" si="2"/>
        <v>0</v>
      </c>
    </row>
    <row r="23" s="41" customFormat="1" ht="39.95" customHeight="1" spans="1:12">
      <c r="A23" s="10">
        <v>21</v>
      </c>
      <c r="B23" s="49"/>
      <c r="C23" s="50"/>
      <c r="D23" s="12" t="s">
        <v>64</v>
      </c>
      <c r="E23" s="12" t="s">
        <v>46</v>
      </c>
      <c r="F23" s="14"/>
      <c r="G23" s="15"/>
      <c r="H23" s="13"/>
      <c r="I23" s="20">
        <v>0.13</v>
      </c>
      <c r="J23" s="21">
        <f t="shared" si="1"/>
        <v>0</v>
      </c>
      <c r="K23" s="12">
        <v>4333.5</v>
      </c>
      <c r="L23" s="60">
        <f t="shared" si="2"/>
        <v>0</v>
      </c>
    </row>
    <row r="24" s="41" customFormat="1" ht="39.95" customHeight="1" spans="1:12">
      <c r="A24" s="10">
        <v>22</v>
      </c>
      <c r="B24" s="49"/>
      <c r="C24" s="48" t="s">
        <v>55</v>
      </c>
      <c r="D24" s="12" t="s">
        <v>63</v>
      </c>
      <c r="E24" s="12" t="s">
        <v>46</v>
      </c>
      <c r="F24" s="12"/>
      <c r="G24" s="15"/>
      <c r="H24" s="13"/>
      <c r="I24" s="20">
        <v>0.13</v>
      </c>
      <c r="J24" s="21">
        <f t="shared" si="1"/>
        <v>0</v>
      </c>
      <c r="K24" s="12">
        <v>1866.75</v>
      </c>
      <c r="L24" s="60">
        <f t="shared" si="2"/>
        <v>0</v>
      </c>
    </row>
    <row r="25" s="41" customFormat="1" ht="39.95" customHeight="1" spans="1:12">
      <c r="A25" s="10">
        <v>23</v>
      </c>
      <c r="B25" s="49"/>
      <c r="C25" s="50"/>
      <c r="D25" s="12" t="s">
        <v>64</v>
      </c>
      <c r="E25" s="12" t="s">
        <v>46</v>
      </c>
      <c r="F25" s="15"/>
      <c r="G25" s="12"/>
      <c r="H25" s="13"/>
      <c r="I25" s="20">
        <v>0.13</v>
      </c>
      <c r="J25" s="21">
        <f t="shared" si="1"/>
        <v>0</v>
      </c>
      <c r="K25" s="12">
        <v>1866.75</v>
      </c>
      <c r="L25" s="60">
        <f t="shared" si="2"/>
        <v>0</v>
      </c>
    </row>
    <row r="26" s="41" customFormat="1" ht="39.95" customHeight="1" spans="1:12">
      <c r="A26" s="10">
        <v>24</v>
      </c>
      <c r="B26" s="49"/>
      <c r="C26" s="48" t="s">
        <v>56</v>
      </c>
      <c r="D26" s="12" t="s">
        <v>64</v>
      </c>
      <c r="E26" s="12" t="s">
        <v>46</v>
      </c>
      <c r="F26" s="12"/>
      <c r="G26" s="15"/>
      <c r="H26" s="13"/>
      <c r="I26" s="20">
        <v>0.13</v>
      </c>
      <c r="J26" s="21">
        <f t="shared" si="1"/>
        <v>0</v>
      </c>
      <c r="K26" s="12">
        <v>17334</v>
      </c>
      <c r="L26" s="60">
        <f t="shared" si="2"/>
        <v>0</v>
      </c>
    </row>
    <row r="27" s="41" customFormat="1" ht="39.95" customHeight="1" spans="1:12">
      <c r="A27" s="10">
        <v>25</v>
      </c>
      <c r="B27" s="49"/>
      <c r="C27" s="49"/>
      <c r="D27" s="48" t="s">
        <v>63</v>
      </c>
      <c r="E27" s="12" t="s">
        <v>60</v>
      </c>
      <c r="F27" s="14"/>
      <c r="G27" s="15"/>
      <c r="H27" s="13"/>
      <c r="I27" s="20">
        <v>0.13</v>
      </c>
      <c r="J27" s="21">
        <f t="shared" si="1"/>
        <v>0</v>
      </c>
      <c r="K27" s="12">
        <v>17334</v>
      </c>
      <c r="L27" s="60">
        <f t="shared" si="2"/>
        <v>0</v>
      </c>
    </row>
    <row r="28" s="41" customFormat="1" ht="39.95" customHeight="1" spans="1:12">
      <c r="A28" s="10">
        <v>26</v>
      </c>
      <c r="B28" s="49"/>
      <c r="C28" s="50"/>
      <c r="D28" s="50"/>
      <c r="E28" s="12" t="s">
        <v>61</v>
      </c>
      <c r="F28" s="51"/>
      <c r="G28" s="15"/>
      <c r="H28" s="13"/>
      <c r="I28" s="20">
        <v>0.13</v>
      </c>
      <c r="J28" s="21">
        <f t="shared" si="1"/>
        <v>0</v>
      </c>
      <c r="K28" s="12">
        <v>17334</v>
      </c>
      <c r="L28" s="60">
        <f t="shared" si="2"/>
        <v>0</v>
      </c>
    </row>
    <row r="29" s="41" customFormat="1" ht="39.95" customHeight="1" spans="1:12">
      <c r="A29" s="10">
        <v>27</v>
      </c>
      <c r="B29" s="49"/>
      <c r="C29" s="48" t="s">
        <v>57</v>
      </c>
      <c r="D29" s="48" t="s">
        <v>63</v>
      </c>
      <c r="E29" s="12" t="s">
        <v>60</v>
      </c>
      <c r="F29" s="51"/>
      <c r="G29" s="15"/>
      <c r="H29" s="13"/>
      <c r="I29" s="20">
        <v>0.13</v>
      </c>
      <c r="J29" s="21">
        <f t="shared" si="1"/>
        <v>0</v>
      </c>
      <c r="K29" s="12">
        <v>8667</v>
      </c>
      <c r="L29" s="60">
        <f t="shared" si="2"/>
        <v>0</v>
      </c>
    </row>
    <row r="30" s="41" customFormat="1" ht="39.95" customHeight="1" spans="1:12">
      <c r="A30" s="10">
        <v>28</v>
      </c>
      <c r="B30" s="49"/>
      <c r="C30" s="50"/>
      <c r="D30" s="50"/>
      <c r="E30" s="12" t="s">
        <v>61</v>
      </c>
      <c r="F30" s="51"/>
      <c r="G30" s="15"/>
      <c r="H30" s="13"/>
      <c r="I30" s="20">
        <v>0.13</v>
      </c>
      <c r="J30" s="21">
        <f t="shared" si="1"/>
        <v>0</v>
      </c>
      <c r="K30" s="12">
        <v>8667</v>
      </c>
      <c r="L30" s="60">
        <f t="shared" si="2"/>
        <v>0</v>
      </c>
    </row>
    <row r="31" s="41" customFormat="1" ht="39.95" customHeight="1" spans="1:12">
      <c r="A31" s="10">
        <v>29</v>
      </c>
      <c r="B31" s="48" t="s">
        <v>66</v>
      </c>
      <c r="C31" s="48" t="s">
        <v>56</v>
      </c>
      <c r="D31" s="52" t="s">
        <v>64</v>
      </c>
      <c r="E31" s="12" t="s">
        <v>60</v>
      </c>
      <c r="F31" s="14"/>
      <c r="G31" s="15"/>
      <c r="H31" s="13"/>
      <c r="I31" s="20">
        <v>0.13</v>
      </c>
      <c r="J31" s="21">
        <f t="shared" si="1"/>
        <v>0</v>
      </c>
      <c r="K31" s="12">
        <v>4815</v>
      </c>
      <c r="L31" s="60">
        <f t="shared" si="2"/>
        <v>0</v>
      </c>
    </row>
    <row r="32" s="41" customFormat="1" ht="39.95" customHeight="1" spans="1:12">
      <c r="A32" s="10">
        <v>30</v>
      </c>
      <c r="B32" s="50"/>
      <c r="C32" s="50"/>
      <c r="D32" s="53"/>
      <c r="E32" s="12" t="s">
        <v>61</v>
      </c>
      <c r="F32" s="14"/>
      <c r="G32" s="15"/>
      <c r="H32" s="13"/>
      <c r="I32" s="20">
        <v>0.13</v>
      </c>
      <c r="J32" s="21">
        <f t="shared" si="1"/>
        <v>0</v>
      </c>
      <c r="K32" s="12">
        <v>4815</v>
      </c>
      <c r="L32" s="60">
        <f t="shared" si="2"/>
        <v>0</v>
      </c>
    </row>
    <row r="33" s="41" customFormat="1" ht="45.6" customHeight="1" spans="1:12">
      <c r="A33" s="10">
        <v>31</v>
      </c>
      <c r="B33" s="48" t="s">
        <v>67</v>
      </c>
      <c r="C33" s="48" t="s">
        <v>56</v>
      </c>
      <c r="D33" s="52" t="s">
        <v>63</v>
      </c>
      <c r="E33" s="54" t="s">
        <v>60</v>
      </c>
      <c r="F33" s="14"/>
      <c r="G33" s="15"/>
      <c r="H33" s="13"/>
      <c r="I33" s="20">
        <v>0.13</v>
      </c>
      <c r="J33" s="21">
        <f t="shared" si="1"/>
        <v>0</v>
      </c>
      <c r="K33" s="12">
        <v>5778</v>
      </c>
      <c r="L33" s="60">
        <f t="shared" si="2"/>
        <v>0</v>
      </c>
    </row>
    <row r="34" s="41" customFormat="1" ht="45.6" customHeight="1" spans="1:12">
      <c r="A34" s="10">
        <v>32</v>
      </c>
      <c r="B34" s="49"/>
      <c r="C34" s="50"/>
      <c r="D34" s="53"/>
      <c r="E34" s="54" t="s">
        <v>61</v>
      </c>
      <c r="F34" s="14"/>
      <c r="G34" s="15"/>
      <c r="H34" s="13"/>
      <c r="I34" s="20">
        <v>0.13</v>
      </c>
      <c r="J34" s="21">
        <f t="shared" si="1"/>
        <v>0</v>
      </c>
      <c r="K34" s="12">
        <v>5778</v>
      </c>
      <c r="L34" s="60">
        <f t="shared" si="2"/>
        <v>0</v>
      </c>
    </row>
    <row r="35" s="41" customFormat="1" ht="45.6" customHeight="1" spans="1:12">
      <c r="A35" s="10">
        <v>33</v>
      </c>
      <c r="B35" s="49"/>
      <c r="C35" s="48" t="s">
        <v>57</v>
      </c>
      <c r="D35" s="52" t="s">
        <v>63</v>
      </c>
      <c r="E35" s="54" t="s">
        <v>60</v>
      </c>
      <c r="F35" s="14"/>
      <c r="G35" s="15"/>
      <c r="H35" s="13"/>
      <c r="I35" s="20">
        <v>0.13</v>
      </c>
      <c r="J35" s="21">
        <f t="shared" si="1"/>
        <v>0</v>
      </c>
      <c r="K35" s="12">
        <v>5778</v>
      </c>
      <c r="L35" s="60">
        <f t="shared" si="2"/>
        <v>0</v>
      </c>
    </row>
    <row r="36" s="41" customFormat="1" ht="45.6" customHeight="1" spans="1:12">
      <c r="A36" s="10">
        <v>34</v>
      </c>
      <c r="B36" s="49"/>
      <c r="C36" s="50"/>
      <c r="D36" s="53"/>
      <c r="E36" s="54" t="s">
        <v>61</v>
      </c>
      <c r="F36" s="14"/>
      <c r="G36" s="15"/>
      <c r="H36" s="13"/>
      <c r="I36" s="20">
        <v>0.13</v>
      </c>
      <c r="J36" s="21">
        <f t="shared" si="1"/>
        <v>0</v>
      </c>
      <c r="K36" s="12">
        <v>5778</v>
      </c>
      <c r="L36" s="60">
        <f t="shared" si="2"/>
        <v>0</v>
      </c>
    </row>
    <row r="37" s="41" customFormat="1" ht="45.6" customHeight="1" spans="1:12">
      <c r="A37" s="10">
        <v>35</v>
      </c>
      <c r="B37" s="49"/>
      <c r="C37" s="48" t="s">
        <v>58</v>
      </c>
      <c r="D37" s="48" t="s">
        <v>63</v>
      </c>
      <c r="E37" s="54" t="s">
        <v>60</v>
      </c>
      <c r="F37" s="14"/>
      <c r="G37" s="15"/>
      <c r="H37" s="13"/>
      <c r="I37" s="20">
        <v>0.13</v>
      </c>
      <c r="J37" s="21">
        <f t="shared" si="1"/>
        <v>0</v>
      </c>
      <c r="K37" s="12">
        <v>4333.5</v>
      </c>
      <c r="L37" s="60">
        <f t="shared" si="2"/>
        <v>0</v>
      </c>
    </row>
    <row r="38" s="41" customFormat="1" ht="39.95" customHeight="1" spans="1:12">
      <c r="A38" s="10">
        <v>36</v>
      </c>
      <c r="B38" s="50"/>
      <c r="C38" s="50"/>
      <c r="D38" s="50"/>
      <c r="E38" s="12" t="s">
        <v>61</v>
      </c>
      <c r="F38" s="12"/>
      <c r="G38" s="15"/>
      <c r="H38" s="13"/>
      <c r="I38" s="20">
        <v>0.13</v>
      </c>
      <c r="J38" s="21">
        <f t="shared" si="1"/>
        <v>0</v>
      </c>
      <c r="K38" s="12">
        <v>4333.5</v>
      </c>
      <c r="L38" s="60">
        <f t="shared" si="2"/>
        <v>0</v>
      </c>
    </row>
    <row r="39" s="41" customFormat="1" ht="39.95" customHeight="1" spans="1:12">
      <c r="A39" s="10">
        <v>37</v>
      </c>
      <c r="B39" s="48" t="s">
        <v>68</v>
      </c>
      <c r="C39" s="48" t="s">
        <v>58</v>
      </c>
      <c r="D39" s="48" t="s">
        <v>63</v>
      </c>
      <c r="E39" s="12" t="s">
        <v>46</v>
      </c>
      <c r="F39" s="12"/>
      <c r="G39" s="15"/>
      <c r="H39" s="13"/>
      <c r="I39" s="20">
        <v>0.13</v>
      </c>
      <c r="J39" s="21">
        <f t="shared" si="1"/>
        <v>0</v>
      </c>
      <c r="K39" s="12">
        <v>3852</v>
      </c>
      <c r="L39" s="60">
        <f t="shared" si="2"/>
        <v>0</v>
      </c>
    </row>
    <row r="40" s="41" customFormat="1" ht="39.95" customHeight="1" spans="1:12">
      <c r="A40" s="10">
        <v>38</v>
      </c>
      <c r="B40" s="49"/>
      <c r="C40" s="50"/>
      <c r="D40" s="50"/>
      <c r="E40" s="12" t="s">
        <v>46</v>
      </c>
      <c r="F40" s="15"/>
      <c r="G40" s="15"/>
      <c r="H40" s="13"/>
      <c r="I40" s="20">
        <v>0.13</v>
      </c>
      <c r="J40" s="21">
        <f t="shared" si="1"/>
        <v>0</v>
      </c>
      <c r="K40" s="12">
        <v>3852</v>
      </c>
      <c r="L40" s="60">
        <f t="shared" si="2"/>
        <v>0</v>
      </c>
    </row>
    <row r="41" s="41" customFormat="1" ht="39.95" customHeight="1" spans="1:12">
      <c r="A41" s="10">
        <v>39</v>
      </c>
      <c r="B41" s="49"/>
      <c r="C41" s="48" t="s">
        <v>69</v>
      </c>
      <c r="D41" s="48" t="s">
        <v>63</v>
      </c>
      <c r="E41" s="12" t="s">
        <v>60</v>
      </c>
      <c r="F41" s="15"/>
      <c r="G41" s="12"/>
      <c r="H41" s="13"/>
      <c r="I41" s="20">
        <v>0.13</v>
      </c>
      <c r="J41" s="21">
        <f t="shared" si="1"/>
        <v>0</v>
      </c>
      <c r="K41" s="12">
        <v>1889</v>
      </c>
      <c r="L41" s="60">
        <f t="shared" si="2"/>
        <v>0</v>
      </c>
    </row>
    <row r="42" s="41" customFormat="1" ht="39.95" customHeight="1" spans="1:12">
      <c r="A42" s="10">
        <v>40</v>
      </c>
      <c r="B42" s="49"/>
      <c r="C42" s="50"/>
      <c r="D42" s="50"/>
      <c r="E42" s="12" t="s">
        <v>61</v>
      </c>
      <c r="F42" s="15"/>
      <c r="G42" s="15"/>
      <c r="H42" s="13"/>
      <c r="I42" s="20">
        <v>0.13</v>
      </c>
      <c r="J42" s="21">
        <f t="shared" si="1"/>
        <v>0</v>
      </c>
      <c r="K42" s="12">
        <v>1889</v>
      </c>
      <c r="L42" s="60">
        <f t="shared" si="2"/>
        <v>0</v>
      </c>
    </row>
    <row r="43" s="41" customFormat="1" ht="39.95" customHeight="1" spans="1:12">
      <c r="A43" s="10">
        <v>41</v>
      </c>
      <c r="B43" s="49"/>
      <c r="C43" s="48" t="s">
        <v>70</v>
      </c>
      <c r="D43" s="55" t="s">
        <v>71</v>
      </c>
      <c r="E43" s="56" t="s">
        <v>60</v>
      </c>
      <c r="F43" s="16"/>
      <c r="G43" s="15"/>
      <c r="H43" s="13"/>
      <c r="I43" s="20">
        <v>0.13</v>
      </c>
      <c r="J43" s="21">
        <f t="shared" si="1"/>
        <v>0</v>
      </c>
      <c r="K43" s="12">
        <v>1226</v>
      </c>
      <c r="L43" s="60">
        <f t="shared" si="2"/>
        <v>0</v>
      </c>
    </row>
    <row r="44" s="41" customFormat="1" ht="39.95" customHeight="1" spans="1:12">
      <c r="A44" s="10">
        <v>42</v>
      </c>
      <c r="B44" s="49"/>
      <c r="C44" s="50"/>
      <c r="D44" s="57"/>
      <c r="E44" s="12" t="s">
        <v>61</v>
      </c>
      <c r="F44" s="15"/>
      <c r="G44" s="15"/>
      <c r="H44" s="13"/>
      <c r="I44" s="20">
        <v>0.13</v>
      </c>
      <c r="J44" s="21">
        <f t="shared" si="1"/>
        <v>0</v>
      </c>
      <c r="K44" s="12">
        <v>1226</v>
      </c>
      <c r="L44" s="60">
        <f t="shared" si="2"/>
        <v>0</v>
      </c>
    </row>
    <row r="45" ht="111.75" customHeight="1" spans="1:12">
      <c r="A45" s="58" t="s">
        <v>72</v>
      </c>
      <c r="B45" s="58"/>
      <c r="C45" s="58"/>
      <c r="D45" s="58"/>
      <c r="E45" s="58"/>
      <c r="F45" s="58"/>
      <c r="G45" s="58"/>
      <c r="H45" s="58"/>
      <c r="I45" s="58"/>
      <c r="J45" s="58"/>
      <c r="K45" s="62" t="s">
        <v>30</v>
      </c>
      <c r="L45" s="63">
        <f>SUM(L3:L44)</f>
        <v>0</v>
      </c>
    </row>
  </sheetData>
  <autoFilter xmlns:etc="http://www.wps.cn/officeDocument/2017/etCustomData" ref="A2:J45" etc:filterBottomFollowUsedRange="0">
    <extLst/>
  </autoFilter>
  <mergeCells count="35">
    <mergeCell ref="A1:L1"/>
    <mergeCell ref="A45:J45"/>
    <mergeCell ref="B4:B6"/>
    <mergeCell ref="B7:B12"/>
    <mergeCell ref="B13:B19"/>
    <mergeCell ref="B20:B30"/>
    <mergeCell ref="B31:B32"/>
    <mergeCell ref="B33:B38"/>
    <mergeCell ref="B39:B44"/>
    <mergeCell ref="C16:C17"/>
    <mergeCell ref="C18:C19"/>
    <mergeCell ref="C20:C21"/>
    <mergeCell ref="C22:C23"/>
    <mergeCell ref="C24:C25"/>
    <mergeCell ref="C26:C28"/>
    <mergeCell ref="C29:C30"/>
    <mergeCell ref="C31:C32"/>
    <mergeCell ref="C33:C34"/>
    <mergeCell ref="C35:C36"/>
    <mergeCell ref="C37:C38"/>
    <mergeCell ref="C39:C40"/>
    <mergeCell ref="C41:C42"/>
    <mergeCell ref="C43:C44"/>
    <mergeCell ref="D4:D6"/>
    <mergeCell ref="D7:D12"/>
    <mergeCell ref="D13:D19"/>
    <mergeCell ref="D27:D28"/>
    <mergeCell ref="D29:D30"/>
    <mergeCell ref="D31:D32"/>
    <mergeCell ref="D33:D34"/>
    <mergeCell ref="D35:D36"/>
    <mergeCell ref="D37:D38"/>
    <mergeCell ref="D39:D40"/>
    <mergeCell ref="D41:D42"/>
    <mergeCell ref="D43:D44"/>
  </mergeCells>
  <pageMargins left="0.700694444444445" right="0.700694444444445" top="0.751388888888889" bottom="0.751388888888889" header="0.298611111111111" footer="0.298611111111111"/>
  <pageSetup paperSize="8" scale="83" fitToHeight="0" orientation="landscape"/>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7"/>
  <sheetViews>
    <sheetView workbookViewId="0">
      <selection activeCell="G1" sqref="G$1:H$1048576"/>
    </sheetView>
  </sheetViews>
  <sheetFormatPr defaultColWidth="9" defaultRowHeight="13.5" outlineLevelCol="5"/>
  <cols>
    <col min="1" max="1" width="9.125" style="22" customWidth="1"/>
    <col min="2" max="2" width="36.125" style="22" customWidth="1"/>
    <col min="3" max="5" width="18.125" style="22" customWidth="1"/>
    <col min="6" max="6" width="14" style="23" customWidth="1"/>
    <col min="7" max="16384" width="9" style="22"/>
  </cols>
  <sheetData>
    <row r="1" ht="27" customHeight="1" spans="1:6">
      <c r="A1" s="24" t="s">
        <v>73</v>
      </c>
      <c r="B1" s="24"/>
      <c r="C1" s="24"/>
      <c r="D1" s="24"/>
      <c r="E1" s="24"/>
      <c r="F1" s="25"/>
    </row>
    <row r="2" ht="30.95" customHeight="1" spans="1:6">
      <c r="A2" s="26" t="s">
        <v>32</v>
      </c>
      <c r="B2" s="27" t="s">
        <v>74</v>
      </c>
      <c r="C2" s="28" t="s">
        <v>75</v>
      </c>
      <c r="D2" s="29" t="s">
        <v>76</v>
      </c>
      <c r="E2" s="28" t="s">
        <v>26</v>
      </c>
      <c r="F2" s="28" t="s">
        <v>77</v>
      </c>
    </row>
    <row r="3" ht="29.1" customHeight="1" spans="1:6">
      <c r="A3" s="26">
        <v>1</v>
      </c>
      <c r="B3" s="30" t="s">
        <v>78</v>
      </c>
      <c r="C3" s="31"/>
      <c r="D3" s="32">
        <v>45200</v>
      </c>
      <c r="E3" s="31">
        <f t="shared" ref="E3:E11" si="0">C3*D3</f>
        <v>0</v>
      </c>
      <c r="F3" s="33"/>
    </row>
    <row r="4" ht="34.5" customHeight="1" spans="1:6">
      <c r="A4" s="26">
        <v>2</v>
      </c>
      <c r="B4" s="30" t="s">
        <v>79</v>
      </c>
      <c r="C4" s="31"/>
      <c r="D4" s="32">
        <v>24300</v>
      </c>
      <c r="E4" s="31">
        <f t="shared" si="0"/>
        <v>0</v>
      </c>
      <c r="F4" s="33"/>
    </row>
    <row r="5" ht="34.5" customHeight="1" spans="1:6">
      <c r="A5" s="26">
        <v>3</v>
      </c>
      <c r="B5" s="30" t="s">
        <v>80</v>
      </c>
      <c r="C5" s="31"/>
      <c r="D5" s="32">
        <v>8000</v>
      </c>
      <c r="E5" s="31">
        <f t="shared" si="0"/>
        <v>0</v>
      </c>
      <c r="F5" s="33"/>
    </row>
    <row r="6" ht="34.5" customHeight="1" spans="1:6">
      <c r="A6" s="26">
        <v>4</v>
      </c>
      <c r="B6" s="30" t="s">
        <v>81</v>
      </c>
      <c r="C6" s="31"/>
      <c r="D6" s="32">
        <v>2000</v>
      </c>
      <c r="E6" s="31">
        <f t="shared" si="0"/>
        <v>0</v>
      </c>
      <c r="F6" s="33"/>
    </row>
    <row r="7" ht="34.5" customHeight="1" spans="1:6">
      <c r="A7" s="26">
        <v>5</v>
      </c>
      <c r="B7" s="30" t="s">
        <v>82</v>
      </c>
      <c r="C7" s="31"/>
      <c r="D7" s="32">
        <v>2000</v>
      </c>
      <c r="E7" s="31">
        <f t="shared" si="0"/>
        <v>0</v>
      </c>
      <c r="F7" s="33"/>
    </row>
    <row r="8" ht="34.5" customHeight="1" spans="1:6">
      <c r="A8" s="26">
        <v>6</v>
      </c>
      <c r="B8" s="30" t="s">
        <v>83</v>
      </c>
      <c r="C8" s="31"/>
      <c r="D8" s="32">
        <v>2000</v>
      </c>
      <c r="E8" s="31">
        <f t="shared" si="0"/>
        <v>0</v>
      </c>
      <c r="F8" s="33"/>
    </row>
    <row r="9" ht="34.5" customHeight="1" spans="1:6">
      <c r="A9" s="26">
        <v>7</v>
      </c>
      <c r="B9" s="30" t="s">
        <v>84</v>
      </c>
      <c r="C9" s="31"/>
      <c r="D9" s="32">
        <v>2000</v>
      </c>
      <c r="E9" s="31">
        <f t="shared" si="0"/>
        <v>0</v>
      </c>
      <c r="F9" s="33"/>
    </row>
    <row r="10" ht="34.5" customHeight="1" spans="1:6">
      <c r="A10" s="26">
        <v>8</v>
      </c>
      <c r="B10" s="30" t="s">
        <v>85</v>
      </c>
      <c r="C10" s="31"/>
      <c r="D10" s="32">
        <v>2000</v>
      </c>
      <c r="E10" s="31">
        <f t="shared" si="0"/>
        <v>0</v>
      </c>
      <c r="F10" s="33"/>
    </row>
    <row r="11" ht="34.5" customHeight="1" spans="1:6">
      <c r="A11" s="26">
        <v>9</v>
      </c>
      <c r="B11" s="30" t="s">
        <v>86</v>
      </c>
      <c r="C11" s="31"/>
      <c r="D11" s="32">
        <v>4500</v>
      </c>
      <c r="E11" s="31">
        <f t="shared" si="0"/>
        <v>0</v>
      </c>
      <c r="F11" s="33"/>
    </row>
    <row r="12" ht="34.5" customHeight="1" spans="1:6">
      <c r="A12" s="26" t="s">
        <v>32</v>
      </c>
      <c r="B12" s="27" t="s">
        <v>87</v>
      </c>
      <c r="C12" s="29" t="s">
        <v>88</v>
      </c>
      <c r="D12" s="29" t="s">
        <v>89</v>
      </c>
      <c r="E12" s="28" t="s">
        <v>26</v>
      </c>
      <c r="F12" s="28" t="s">
        <v>77</v>
      </c>
    </row>
    <row r="13" ht="34.5" customHeight="1" spans="1:6">
      <c r="A13" s="26">
        <v>1</v>
      </c>
      <c r="B13" s="30" t="s">
        <v>90</v>
      </c>
      <c r="C13" s="34"/>
      <c r="D13" s="35">
        <v>163673</v>
      </c>
      <c r="E13" s="31">
        <f t="shared" ref="E13:E16" si="1">C13*D13</f>
        <v>0</v>
      </c>
      <c r="F13" s="26" t="s">
        <v>91</v>
      </c>
    </row>
    <row r="14" ht="40.5" spans="1:6">
      <c r="A14" s="26">
        <v>2</v>
      </c>
      <c r="B14" s="30" t="s">
        <v>90</v>
      </c>
      <c r="C14" s="34"/>
      <c r="D14" s="35">
        <v>24527</v>
      </c>
      <c r="E14" s="31">
        <f t="shared" si="1"/>
        <v>0</v>
      </c>
      <c r="F14" s="26" t="s">
        <v>92</v>
      </c>
    </row>
    <row r="15" ht="34.5" customHeight="1" spans="1:6">
      <c r="A15" s="26" t="s">
        <v>32</v>
      </c>
      <c r="B15" s="27" t="s">
        <v>93</v>
      </c>
      <c r="C15" s="29" t="s">
        <v>88</v>
      </c>
      <c r="D15" s="29" t="s">
        <v>89</v>
      </c>
      <c r="E15" s="28" t="s">
        <v>26</v>
      </c>
      <c r="F15" s="28" t="s">
        <v>77</v>
      </c>
    </row>
    <row r="16" ht="35.1" customHeight="1" spans="1:6">
      <c r="A16" s="26">
        <v>1</v>
      </c>
      <c r="B16" s="30" t="s">
        <v>94</v>
      </c>
      <c r="C16" s="31"/>
      <c r="D16" s="32">
        <f>D13+D14</f>
        <v>188200</v>
      </c>
      <c r="E16" s="31">
        <f t="shared" si="1"/>
        <v>0</v>
      </c>
      <c r="F16" s="36" t="s">
        <v>95</v>
      </c>
    </row>
    <row r="17" ht="24.95" customHeight="1" spans="1:6">
      <c r="A17" s="37" t="s">
        <v>96</v>
      </c>
      <c r="B17" s="38"/>
      <c r="C17" s="38"/>
      <c r="D17" s="38"/>
      <c r="E17" s="38"/>
      <c r="F17" s="39"/>
    </row>
  </sheetData>
  <mergeCells count="2">
    <mergeCell ref="A1:F1"/>
    <mergeCell ref="A17:F17"/>
  </mergeCells>
  <pageMargins left="0.7" right="0.7" top="0.75" bottom="0.75" header="0.3" footer="0.3"/>
  <pageSetup paperSize="9" scale="77" fitToWidth="0" orientation="portrait"/>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2"/>
  <sheetViews>
    <sheetView zoomScale="70" zoomScaleNormal="70" workbookViewId="0">
      <pane ySplit="2" topLeftCell="A3" activePane="bottomLeft" state="frozen"/>
      <selection/>
      <selection pane="bottomLeft" activeCell="K11" sqref="K11"/>
    </sheetView>
  </sheetViews>
  <sheetFormatPr defaultColWidth="9" defaultRowHeight="11.25"/>
  <cols>
    <col min="1" max="1" width="9" style="3"/>
    <col min="2" max="2" width="14.125" style="4" customWidth="1"/>
    <col min="3" max="3" width="15.625" style="4" customWidth="1"/>
    <col min="4" max="4" width="12" style="2" customWidth="1"/>
    <col min="5" max="5" width="10.5" style="2" customWidth="1"/>
    <col min="6" max="6" width="20.625" style="2" customWidth="1"/>
    <col min="7" max="8" width="18.125" style="3" customWidth="1"/>
    <col min="9" max="9" width="16" style="3" customWidth="1"/>
    <col min="10" max="10" width="11.625" style="5" customWidth="1"/>
    <col min="11" max="16328" width="9" style="2"/>
    <col min="16329" max="16384" width="9" style="6"/>
  </cols>
  <sheetData>
    <row r="1" ht="45" customHeight="1" spans="1:10">
      <c r="A1" s="7" t="s">
        <v>97</v>
      </c>
      <c r="B1" s="7"/>
      <c r="C1" s="7"/>
      <c r="D1" s="7"/>
      <c r="E1" s="7"/>
      <c r="F1" s="7"/>
      <c r="G1" s="7"/>
      <c r="H1" s="7"/>
      <c r="I1" s="7"/>
      <c r="J1" s="7"/>
    </row>
    <row r="2" s="1" customFormat="1" ht="72.95" customHeight="1" spans="1:10">
      <c r="A2" s="8" t="s">
        <v>32</v>
      </c>
      <c r="B2" s="9" t="s">
        <v>33</v>
      </c>
      <c r="C2" s="9" t="s">
        <v>34</v>
      </c>
      <c r="D2" s="9" t="s">
        <v>35</v>
      </c>
      <c r="E2" s="8" t="s">
        <v>36</v>
      </c>
      <c r="F2" s="8" t="s">
        <v>37</v>
      </c>
      <c r="G2" s="9" t="s">
        <v>38</v>
      </c>
      <c r="H2" s="9" t="s">
        <v>39</v>
      </c>
      <c r="I2" s="18" t="s">
        <v>40</v>
      </c>
      <c r="J2" s="19" t="s">
        <v>41</v>
      </c>
    </row>
    <row r="3" s="2" customFormat="1" ht="39.95" customHeight="1" spans="1:10">
      <c r="A3" s="10">
        <v>1</v>
      </c>
      <c r="B3" s="11"/>
      <c r="C3" s="11"/>
      <c r="D3" s="11"/>
      <c r="E3" s="12"/>
      <c r="F3" s="12"/>
      <c r="G3" s="12"/>
      <c r="H3" s="13"/>
      <c r="I3" s="20">
        <v>0.13</v>
      </c>
      <c r="J3" s="21">
        <f t="shared" ref="J3:J11" si="0">H3*(1+I3)</f>
        <v>0</v>
      </c>
    </row>
    <row r="4" s="2" customFormat="1" ht="39.95" customHeight="1" spans="1:10">
      <c r="A4" s="10">
        <v>2</v>
      </c>
      <c r="B4" s="11"/>
      <c r="C4" s="11"/>
      <c r="D4" s="11"/>
      <c r="E4" s="12"/>
      <c r="F4" s="12"/>
      <c r="G4" s="12"/>
      <c r="H4" s="13"/>
      <c r="I4" s="20">
        <v>0.13</v>
      </c>
      <c r="J4" s="21">
        <f t="shared" si="0"/>
        <v>0</v>
      </c>
    </row>
    <row r="5" s="2" customFormat="1" ht="39.95" customHeight="1" spans="1:10">
      <c r="A5" s="10">
        <v>3</v>
      </c>
      <c r="B5" s="11"/>
      <c r="C5" s="11"/>
      <c r="D5" s="11"/>
      <c r="E5" s="12"/>
      <c r="F5" s="12"/>
      <c r="G5" s="12"/>
      <c r="H5" s="13"/>
      <c r="I5" s="20">
        <v>0.13</v>
      </c>
      <c r="J5" s="21">
        <f t="shared" si="0"/>
        <v>0</v>
      </c>
    </row>
    <row r="6" s="2" customFormat="1" ht="39.95" customHeight="1" spans="1:10">
      <c r="A6" s="10">
        <v>4</v>
      </c>
      <c r="B6" s="11"/>
      <c r="C6" s="11"/>
      <c r="D6" s="11"/>
      <c r="E6" s="12"/>
      <c r="F6" s="12"/>
      <c r="G6" s="12"/>
      <c r="H6" s="13"/>
      <c r="I6" s="20">
        <v>0.13</v>
      </c>
      <c r="J6" s="21">
        <f t="shared" si="0"/>
        <v>0</v>
      </c>
    </row>
    <row r="7" s="2" customFormat="1" ht="39.95" customHeight="1" spans="1:10">
      <c r="A7" s="10">
        <v>5</v>
      </c>
      <c r="B7" s="11"/>
      <c r="C7" s="11"/>
      <c r="D7" s="11"/>
      <c r="E7" s="12"/>
      <c r="F7" s="14"/>
      <c r="G7" s="15"/>
      <c r="H7" s="13"/>
      <c r="I7" s="20">
        <v>0.13</v>
      </c>
      <c r="J7" s="21">
        <f t="shared" si="0"/>
        <v>0</v>
      </c>
    </row>
    <row r="8" s="2" customFormat="1" ht="39.95" customHeight="1" spans="1:10">
      <c r="A8" s="10">
        <v>6</v>
      </c>
      <c r="B8" s="11"/>
      <c r="C8" s="11"/>
      <c r="D8" s="11"/>
      <c r="E8" s="12"/>
      <c r="F8" s="14"/>
      <c r="G8" s="15"/>
      <c r="H8" s="13"/>
      <c r="I8" s="20">
        <v>0.13</v>
      </c>
      <c r="J8" s="21">
        <f t="shared" si="0"/>
        <v>0</v>
      </c>
    </row>
    <row r="9" s="2" customFormat="1" ht="39.95" customHeight="1" spans="1:10">
      <c r="A9" s="10">
        <v>7</v>
      </c>
      <c r="B9" s="11"/>
      <c r="C9" s="11"/>
      <c r="D9" s="11"/>
      <c r="E9" s="12"/>
      <c r="F9" s="16"/>
      <c r="G9" s="15"/>
      <c r="H9" s="13"/>
      <c r="I9" s="20">
        <v>0.13</v>
      </c>
      <c r="J9" s="21">
        <f t="shared" si="0"/>
        <v>0</v>
      </c>
    </row>
    <row r="10" s="2" customFormat="1" ht="39.95" customHeight="1" spans="1:10">
      <c r="A10" s="10">
        <v>8</v>
      </c>
      <c r="B10" s="11"/>
      <c r="C10" s="11"/>
      <c r="D10" s="11"/>
      <c r="E10" s="12"/>
      <c r="F10" s="12"/>
      <c r="G10" s="12"/>
      <c r="H10" s="13"/>
      <c r="I10" s="20">
        <v>0.13</v>
      </c>
      <c r="J10" s="21">
        <f t="shared" si="0"/>
        <v>0</v>
      </c>
    </row>
    <row r="11" s="2" customFormat="1" ht="39.95" customHeight="1" spans="1:10">
      <c r="A11" s="10">
        <v>9</v>
      </c>
      <c r="B11" s="11"/>
      <c r="C11" s="11"/>
      <c r="D11" s="11"/>
      <c r="E11" s="12"/>
      <c r="F11" s="12"/>
      <c r="G11" s="12"/>
      <c r="H11" s="13"/>
      <c r="I11" s="20">
        <v>0.13</v>
      </c>
      <c r="J11" s="21">
        <f t="shared" si="0"/>
        <v>0</v>
      </c>
    </row>
    <row r="12" ht="111.75" customHeight="1" spans="1:10">
      <c r="A12" s="17" t="s">
        <v>98</v>
      </c>
      <c r="B12" s="17"/>
      <c r="C12" s="17"/>
      <c r="D12" s="17"/>
      <c r="E12" s="17"/>
      <c r="F12" s="17"/>
      <c r="G12" s="17"/>
      <c r="H12" s="17"/>
      <c r="I12" s="17"/>
      <c r="J12" s="17"/>
    </row>
  </sheetData>
  <autoFilter xmlns:etc="http://www.wps.cn/officeDocument/2017/etCustomData" ref="A2:J12" etc:filterBottomFollowUsedRange="0">
    <extLst/>
  </autoFilter>
  <mergeCells count="2">
    <mergeCell ref="A1:J1"/>
    <mergeCell ref="A12:J12"/>
  </mergeCells>
  <pageMargins left="0.700694444444445" right="0.700694444444445" top="0.751388888888889" bottom="0.751388888888889" header="0.298611111111111" footer="0.298611111111111"/>
  <pageSetup paperSize="8" scale="83"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编制说明</vt:lpstr>
      <vt:lpstr>汇总表</vt:lpstr>
      <vt:lpstr>价格清单</vt:lpstr>
      <vt:lpstr>加工费、运费、二次倒运费、功能加载费</vt:lpstr>
      <vt:lpstr>全系列清单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忧郁的鱿鱼有点犹豫...</cp:lastModifiedBy>
  <dcterms:created xsi:type="dcterms:W3CDTF">2020-12-16T01:22:00Z</dcterms:created>
  <cp:lastPrinted>2023-04-21T01:24:00Z</cp:lastPrinted>
  <dcterms:modified xsi:type="dcterms:W3CDTF">2025-10-09T02:25:23Z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4A162237457E4E7EB6B98F3B610F2A05_13</vt:lpwstr>
  </property>
  <property fmtid="{D5CDD505-2E9C-101B-9397-08002B2CF9AE}" pid="4" name="KSOReadingLayout">
    <vt:bool>true</vt:bool>
  </property>
</Properties>
</file>