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2B1108EB-6F07-400A-8F5E-10FCDACF9BEC}" xr6:coauthVersionLast="47" xr6:coauthVersionMax="47" xr10:uidLastSave="{00000000-0000-0000-0000-000000000000}"/>
  <bookViews>
    <workbookView xWindow="480" yWindow="1095" windowWidth="18960" windowHeight="11505" activeTab="2"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报价清单!$B$3:$T$32</definedName>
    <definedName name="_xlnm._FilterDatabase" localSheetId="3" hidden="1">选配清单!$B$3:$Q$16</definedName>
  </definedNames>
  <calcPr calcId="191029"/>
</workbook>
</file>

<file path=xl/calcChain.xml><?xml version="1.0" encoding="utf-8"?>
<calcChain xmlns="http://schemas.openxmlformats.org/spreadsheetml/2006/main">
  <c r="B9" i="11" l="1"/>
  <c r="N7" i="1"/>
  <c r="Q7" i="1" s="1"/>
  <c r="S7" i="1" s="1"/>
  <c r="N5" i="1"/>
  <c r="N16" i="1" l="1"/>
  <c r="Q16" i="1" s="1"/>
  <c r="S16" i="1" s="1"/>
  <c r="N17" i="1"/>
  <c r="Q17" i="1" s="1"/>
  <c r="S17" i="1" s="1"/>
  <c r="N18" i="1"/>
  <c r="Q18" i="1" s="1"/>
  <c r="S18" i="1" s="1"/>
  <c r="N19" i="1"/>
  <c r="Q19" i="1" s="1"/>
  <c r="S19" i="1" s="1"/>
  <c r="N31" i="1"/>
  <c r="Q31" i="1" s="1"/>
  <c r="S31" i="1" s="1"/>
  <c r="N13" i="1"/>
  <c r="Q13" i="1" s="1"/>
  <c r="S13" i="1" s="1"/>
  <c r="N12" i="1"/>
  <c r="Q12" i="1" s="1"/>
  <c r="S12" i="1" s="1"/>
  <c r="N11" i="1"/>
  <c r="Q11" i="1" s="1"/>
  <c r="S11" i="1" s="1"/>
  <c r="N28" i="1" l="1"/>
  <c r="Q28" i="1" s="1"/>
  <c r="S28" i="1" s="1"/>
  <c r="N32" i="1" l="1"/>
  <c r="Q32" i="1" s="1"/>
  <c r="S32" i="1" s="1"/>
  <c r="N6" i="1" l="1"/>
  <c r="Q6" i="1" s="1"/>
  <c r="S6" i="1" s="1"/>
  <c r="M16" i="8" l="1"/>
  <c r="P16" i="8" s="1"/>
  <c r="B16" i="8"/>
  <c r="M15" i="8"/>
  <c r="P15" i="8" s="1"/>
  <c r="B15" i="8"/>
  <c r="M14" i="8"/>
  <c r="P14" i="8" s="1"/>
  <c r="B14" i="8"/>
  <c r="M13" i="8"/>
  <c r="P13" i="8" s="1"/>
  <c r="B13" i="8"/>
  <c r="M12" i="8"/>
  <c r="P12" i="8" s="1"/>
  <c r="B12" i="8"/>
  <c r="M11" i="8"/>
  <c r="P11" i="8" s="1"/>
  <c r="B11" i="8"/>
  <c r="M10" i="8"/>
  <c r="P10" i="8" s="1"/>
  <c r="B10" i="8"/>
  <c r="M9" i="8"/>
  <c r="P9" i="8" s="1"/>
  <c r="B9" i="8"/>
  <c r="P8" i="8"/>
  <c r="M8" i="8"/>
  <c r="B8" i="8"/>
  <c r="M7" i="8"/>
  <c r="P7" i="8" s="1"/>
  <c r="B7" i="8"/>
  <c r="M6" i="8"/>
  <c r="P6" i="8" s="1"/>
  <c r="B6" i="8"/>
  <c r="M5" i="8"/>
  <c r="P5" i="8" s="1"/>
  <c r="B5" i="8"/>
  <c r="N30" i="1"/>
  <c r="Q30" i="1" s="1"/>
  <c r="S30" i="1" s="1"/>
  <c r="N29" i="1"/>
  <c r="Q29" i="1" s="1"/>
  <c r="S29" i="1" s="1"/>
  <c r="N27" i="1"/>
  <c r="Q27" i="1" s="1"/>
  <c r="S27" i="1" s="1"/>
  <c r="N26" i="1"/>
  <c r="Q26" i="1" s="1"/>
  <c r="S26" i="1" s="1"/>
  <c r="N25" i="1"/>
  <c r="Q25" i="1" s="1"/>
  <c r="S25" i="1" s="1"/>
  <c r="N24" i="1"/>
  <c r="Q24" i="1" s="1"/>
  <c r="S24" i="1" s="1"/>
  <c r="N23" i="1"/>
  <c r="Q23" i="1" s="1"/>
  <c r="S23" i="1" s="1"/>
  <c r="N22" i="1"/>
  <c r="Q22" i="1" s="1"/>
  <c r="S22" i="1" s="1"/>
  <c r="N21" i="1"/>
  <c r="Q21" i="1" s="1"/>
  <c r="S21" i="1" s="1"/>
  <c r="N20" i="1"/>
  <c r="Q20" i="1" s="1"/>
  <c r="S20" i="1" s="1"/>
  <c r="N15" i="1"/>
  <c r="Q15" i="1" s="1"/>
  <c r="S15" i="1" s="1"/>
  <c r="N14" i="1"/>
  <c r="Q14" i="1" s="1"/>
  <c r="S14" i="1" s="1"/>
  <c r="N10" i="1"/>
  <c r="Q10" i="1" s="1"/>
  <c r="S10" i="1" s="1"/>
  <c r="N9" i="1"/>
  <c r="Q9" i="1" s="1"/>
  <c r="S9" i="1" s="1"/>
  <c r="N8" i="1"/>
  <c r="Q8" i="1" s="1"/>
  <c r="S8" i="1" s="1"/>
  <c r="Q5" i="1"/>
  <c r="S5" i="1" s="1"/>
  <c r="R33" i="1" l="1"/>
</calcChain>
</file>

<file path=xl/sharedStrings.xml><?xml version="1.0" encoding="utf-8"?>
<sst xmlns="http://schemas.openxmlformats.org/spreadsheetml/2006/main" count="159" uniqueCount="112">
  <si>
    <t>报价说明</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</si>
  <si>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</si>
  <si>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</si>
  <si>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</si>
  <si>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</si>
  <si>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供货单价（元）</t>
  </si>
  <si>
    <t>安调服务费率</t>
  </si>
  <si>
    <t>综合单价（元）</t>
  </si>
  <si>
    <t>序号</t>
  </si>
  <si>
    <t>系统</t>
  </si>
  <si>
    <t>设备品类</t>
  </si>
  <si>
    <t>关键参数</t>
  </si>
  <si>
    <t>单位</t>
  </si>
  <si>
    <t>安装方式</t>
  </si>
  <si>
    <t>功能描述
(厂家自身产品关键参数描述)</t>
  </si>
  <si>
    <t>产品型号</t>
  </si>
  <si>
    <t>产品图例</t>
  </si>
  <si>
    <t>产地</t>
  </si>
  <si>
    <t>不含税单价
A（元）</t>
  </si>
  <si>
    <t>增值税（13%）
B</t>
  </si>
  <si>
    <t>技术服务费率（%）
D</t>
  </si>
  <si>
    <t>设备安装服务费率（%）
E</t>
  </si>
  <si>
    <t>综合单价（元）
F=C(1+D+E)</t>
  </si>
  <si>
    <t>备注</t>
  </si>
  <si>
    <t>个</t>
  </si>
  <si>
    <t>米</t>
  </si>
  <si>
    <t>不含税单价
（元）</t>
  </si>
  <si>
    <t>增值税（13%）</t>
  </si>
  <si>
    <t>含税单价
（元）</t>
  </si>
  <si>
    <t>技术服务费率（%）</t>
  </si>
  <si>
    <t>安调服务费率（%）</t>
  </si>
  <si>
    <t>含税单价
C（元）
C=A*(1+B)</t>
    <phoneticPr fontId="18" type="noConversion"/>
  </si>
  <si>
    <t>报价清单为应标必须产品；选配清单非应标必须产品，投标企业如果有该类产品而且符合投标要求可填报，否则无需填报</t>
    <phoneticPr fontId="18" type="noConversion"/>
  </si>
  <si>
    <t>一、无线系统报价清单部分</t>
    <phoneticPr fontId="18" type="noConversion"/>
  </si>
  <si>
    <t>1、报价清单产品、数量不可增减；</t>
    <phoneticPr fontId="18" type="noConversion"/>
  </si>
  <si>
    <t>3、投标单位如有其他系列或报价清单中未涉及的产品可在“选配清单”表格中罗列；</t>
    <phoneticPr fontId="18" type="noConversion"/>
  </si>
  <si>
    <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phoneticPr fontId="18" type="noConversion"/>
  </si>
  <si>
    <t>5、设备价格包含设备运费、卸货、技术服务费等全费用综合单价，含增值税专用发票(13%)。</t>
    <phoneticPr fontId="18" type="noConversion"/>
  </si>
  <si>
    <t>4、中标单位后期需配合甲方进行智慧社区平台对接，针对此项不再另行增加费用；</t>
    <phoneticPr fontId="18" type="noConversion"/>
  </si>
  <si>
    <t>5、参与报价产品需满足国家、行业相应标准规范，同时满足附件一《盛和房产智能家居技术标准》，如国家有最新规范要求，则需满足最新规范要求。</t>
    <phoneticPr fontId="18" type="noConversion"/>
  </si>
  <si>
    <t>6、填报的产品型号，配置不能低于此次招标产品技术规范；</t>
    <phoneticPr fontId="18" type="noConversion"/>
  </si>
  <si>
    <t>7、清单内的“功能描述、材质说明 ”必须如实填写，匹配投标的产品实物；中标的产品，一旦被天网检验出与招标标准不符或者虚报参数，甲方有权取消其中标资格。</t>
    <phoneticPr fontId="18" type="noConversion"/>
  </si>
  <si>
    <t>数量</t>
    <phoneticPr fontId="18" type="noConversion"/>
  </si>
  <si>
    <t>总价</t>
    <phoneticPr fontId="18" type="noConversion"/>
  </si>
  <si>
    <t>智能家居选配产品选型及报价</t>
    <phoneticPr fontId="18" type="noConversion"/>
  </si>
  <si>
    <t>网关</t>
    <phoneticPr fontId="18" type="noConversion"/>
  </si>
  <si>
    <t>智能中控屏</t>
    <phoneticPr fontId="18" type="noConversion"/>
  </si>
  <si>
    <t>场景控制面板（带屏幕）</t>
    <phoneticPr fontId="18" type="noConversion"/>
  </si>
  <si>
    <t>暖通控制系统</t>
    <phoneticPr fontId="18" type="noConversion"/>
  </si>
  <si>
    <t>温湿度传感器</t>
    <phoneticPr fontId="18" type="noConversion"/>
  </si>
  <si>
    <t>人体移动传感器</t>
    <phoneticPr fontId="18" type="noConversion"/>
  </si>
  <si>
    <t>门窗传感器</t>
    <phoneticPr fontId="18" type="noConversion"/>
  </si>
  <si>
    <t>烟雾传感器</t>
    <phoneticPr fontId="18" type="noConversion"/>
  </si>
  <si>
    <t>燃气传感器</t>
    <phoneticPr fontId="18" type="noConversion"/>
  </si>
  <si>
    <t>水浸传感器</t>
    <phoneticPr fontId="18" type="noConversion"/>
  </si>
  <si>
    <t>智能门锁</t>
    <phoneticPr fontId="18" type="noConversion"/>
  </si>
  <si>
    <t>合计总价</t>
    <phoneticPr fontId="18" type="noConversion"/>
  </si>
  <si>
    <t>窗帘电机</t>
    <phoneticPr fontId="18" type="noConversion"/>
  </si>
  <si>
    <t>紧急呼叫按钮</t>
    <phoneticPr fontId="18" type="noConversion"/>
  </si>
  <si>
    <t>1、支持Zigbee3.0或蓝牙mesh无线协议,2.4G和5GWiFi;
2、最大支持节点数≥64台设备。</t>
    <phoneticPr fontId="18" type="noConversion"/>
  </si>
  <si>
    <t>1、支持Zigbee3.0或蓝牙mesh无线协议；
2、面板材质为玻璃或金属；
3、单路负载：阻性负载不低于400W，感性、容性负载不低于200W；</t>
    <phoneticPr fontId="18" type="noConversion"/>
  </si>
  <si>
    <t>1、支持Zigbee3.0或蓝牙mesh无线协议；
2、面板材质为塑料；
3、单路负载：阻性负载不低于400W，感性、容性负载不低于200W；</t>
    <phoneticPr fontId="18" type="noConversion"/>
  </si>
  <si>
    <t>1、6寸以上显示LCD屏幕，分辨率1080P以上，双86底盒嵌墙安装；
2、内存≥2G，FLASH≥8G；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8" type="noConversion"/>
  </si>
  <si>
    <t>1位智能开关（高端材质）</t>
    <phoneticPr fontId="18" type="noConversion"/>
  </si>
  <si>
    <t>2位智能开关（高端材质）</t>
    <phoneticPr fontId="18" type="noConversion"/>
  </si>
  <si>
    <t>3位或4位智能开关（高端材质）</t>
    <phoneticPr fontId="18" type="noConversion"/>
  </si>
  <si>
    <t>1位智能开关（塑料）</t>
    <phoneticPr fontId="18" type="noConversion"/>
  </si>
  <si>
    <t>2位智能开关（塑料）</t>
    <phoneticPr fontId="18" type="noConversion"/>
  </si>
  <si>
    <t>3位或4位智能开关（塑料）</t>
    <phoneticPr fontId="18" type="noConversion"/>
  </si>
  <si>
    <t>暖通集控网关（含中央空调、水暖、新风）</t>
    <phoneticPr fontId="18" type="noConversion"/>
  </si>
  <si>
    <t>1、支持Zigbee3.0无线协议或蓝牙mesh,2.4G和5GWiFi连接;
2、面板材质为玻璃或金属；
3、屏幕不小于2.5寸；
3、支持灯光、窗帘、空调、地暖、新风等设备控制；
4、支持一键场景切换，可自定义设置执行设备和自动化；</t>
    <phoneticPr fontId="18"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</si>
  <si>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18" type="noConversion"/>
  </si>
  <si>
    <t>1、支持Zigbee3.0或蓝牙mesh无线协议；
2、最大检测角度＞60°、最远检测距离＞7m；
3、支持场景、灯光联动；
4、可设置启动延时动作；</t>
    <phoneticPr fontId="18" type="noConversion"/>
  </si>
  <si>
    <t>1、支持Zigbee3.0或蓝牙mesh无线协议；</t>
    <phoneticPr fontId="18" type="noConversion"/>
  </si>
  <si>
    <t>1、支持Zigbee3.0或蓝牙mesh无线协议；
2、支持场景、灯光联动；</t>
    <phoneticPr fontId="18"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</si>
  <si>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18" type="noConversion"/>
  </si>
  <si>
    <t>1、支持Zigbee3.0或蓝牙mesh无线协议；
2. 光电式感烟探测器；
3. 支持场景、设备的联动；</t>
    <phoneticPr fontId="18"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</si>
  <si>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18" type="noConversion"/>
  </si>
  <si>
    <t>窗帘轨道（直轨）</t>
    <phoneticPr fontId="18" type="noConversion"/>
  </si>
  <si>
    <t>1、承重≥50KG；</t>
    <phoneticPr fontId="18" type="noConversion"/>
  </si>
  <si>
    <t>1、导轨可定制L型、一字型、梯形、U型；
2、承重≥50KG；</t>
    <phoneticPr fontId="18" type="noConversion"/>
  </si>
  <si>
    <t>窗帘轨道</t>
    <phoneticPr fontId="18" type="noConversion"/>
  </si>
  <si>
    <t>2、面板类产品需按照产品材质进行报价，并在表中加以注明，例如分为“金属材质”、“玻璃材质”、“塑料材质”等；</t>
    <phoneticPr fontId="18" type="noConversion"/>
  </si>
  <si>
    <t>AC管理机主机</t>
    <phoneticPr fontId="18" type="noConversion"/>
  </si>
  <si>
    <t>1、无线带宽需≥1000Mbps，支持AC管理功能，网口支持标准POE供电；
2、支持2.4G和5GWiFi；
3、支持WPA、WPA2、WPA-PSK、WPA2-PSK无线加密方式;</t>
    <phoneticPr fontId="18" type="noConversion"/>
  </si>
  <si>
    <t>1、最大子设备数32个；
2、上行接口：网线/WiFi/ZigBee；
3、下行接口：VRV 空调专用接口2路，RS485 接口2路；
4、支持大金、日立、东芝、三菱电机、松下、海尔、美的等主流品牌；
5. 工作温度：-10°C~+55°C；
6. 相对湿度：10%~90%RH，无冷凝；</t>
    <phoneticPr fontId="18" type="noConversion"/>
  </si>
  <si>
    <t>1、5口及以上，标准POE供电口；
2、采用不低于CAT6E标准预埋网线；
3、支持2.4G和5GWiFi型号；
4、符合IEEE802.3af、IEEE802.3at标准；
5、1个1000Mbps自适应WAN口，4个以上1000Mbps自适应LAN口;</t>
    <phoneticPr fontId="18" type="noConversion"/>
  </si>
  <si>
    <t>单色温射灯调光模块</t>
    <phoneticPr fontId="18" type="noConversion"/>
  </si>
  <si>
    <r>
      <rPr>
        <b/>
        <sz val="11"/>
        <color rgb="FF3F3F3F"/>
        <rFont val="微软雅黑"/>
        <family val="2"/>
        <charset val="134"/>
      </rPr>
      <t>双色温射灯调光</t>
    </r>
    <r>
      <rPr>
        <sz val="11"/>
        <color rgb="FF000000"/>
        <rFont val="微软雅黑"/>
        <family val="2"/>
        <charset val="134"/>
      </rPr>
      <t>模块</t>
    </r>
    <phoneticPr fontId="18" type="noConversion"/>
  </si>
  <si>
    <r>
      <rPr>
        <b/>
        <sz val="11"/>
        <color rgb="FF3F3F3F"/>
        <rFont val="微软雅黑"/>
        <family val="2"/>
        <charset val="134"/>
      </rPr>
      <t>单色温灯带调光</t>
    </r>
    <r>
      <rPr>
        <sz val="11"/>
        <color rgb="FF000000"/>
        <rFont val="微软雅黑"/>
        <family val="2"/>
        <charset val="134"/>
      </rPr>
      <t>模块</t>
    </r>
    <phoneticPr fontId="18" type="noConversion"/>
  </si>
  <si>
    <r>
      <rPr>
        <b/>
        <sz val="11"/>
        <color rgb="FF3F3F3F"/>
        <rFont val="微软雅黑"/>
        <family val="2"/>
        <charset val="134"/>
      </rPr>
      <t>双色温灯带调光</t>
    </r>
    <r>
      <rPr>
        <sz val="11"/>
        <color rgb="FF000000"/>
        <rFont val="微软雅黑"/>
        <family val="2"/>
        <charset val="134"/>
      </rPr>
      <t>模块</t>
    </r>
    <phoneticPr fontId="18" type="noConversion"/>
  </si>
  <si>
    <t>1、0-10V调光或可控硅调光，支持无极调光；
2、适配9W单色温筒射灯；输出功率9W，输出电压0-10V，恒流0.25 max；</t>
    <phoneticPr fontId="18" type="noConversion"/>
  </si>
  <si>
    <t>1、0-10V调光或可控硅调光，支持无极调光；
2、 适配12V/24V单色温灯带，输出功率100W；</t>
    <phoneticPr fontId="18" type="noConversion"/>
  </si>
  <si>
    <t>1、0-10V调光或可控硅调光，支持双色温、亮度无极调节
2、 适配12V/24V灯带，最高不低于100W；</t>
    <phoneticPr fontId="18" type="noConversion"/>
  </si>
  <si>
    <t>1、0-10V调光或可控硅调光，支持双色温、亮度无极调节
2、适配9W双色温筒射灯；输出功率9W，输出电压0-10V，恒流0.25 max；</t>
    <phoneticPr fontId="18" type="noConversion"/>
  </si>
  <si>
    <t>1、支持全自动开锁；
2、C级真插芯锁芯；
3、撬门报警、连续错误报警；
4、应急电源充电、断电信息保存；
5、支持联网手机控制（ZigBee、蓝牙mesh、wifi）；
6、支持场景联动；</t>
    <phoneticPr fontId="18" type="noConversion"/>
  </si>
  <si>
    <t>1、无线带宽需≥100Mbps，支持AC管理功能，网口支持标准POE供电；
2、支持2.4G和5GWiFi；
3、支持WPA、WPA2、WPA-PSK、WPA2-PSK无线加密方式;</t>
    <phoneticPr fontId="18" type="noConversion"/>
  </si>
  <si>
    <t>AP面板（百兆）</t>
    <phoneticPr fontId="18" type="noConversion"/>
  </si>
  <si>
    <t>AP面板（千兆）</t>
    <phoneticPr fontId="18" type="noConversion"/>
  </si>
  <si>
    <t>设备品类</t>
    <phoneticPr fontId="18" type="noConversion"/>
  </si>
  <si>
    <t>集中控制系统</t>
    <phoneticPr fontId="18" type="noConversion"/>
  </si>
  <si>
    <t>集中控制系统</t>
    <phoneticPr fontId="18" type="noConversion"/>
  </si>
  <si>
    <t>智能照明系统</t>
    <phoneticPr fontId="18" type="noConversion"/>
  </si>
  <si>
    <t>智能照明系统</t>
    <phoneticPr fontId="18" type="noConversion"/>
  </si>
  <si>
    <t>安防传感系统</t>
    <phoneticPr fontId="18" type="noConversion"/>
  </si>
  <si>
    <t>安防传感系统</t>
    <phoneticPr fontId="18" type="noConversion"/>
  </si>
  <si>
    <t>遮阳系统</t>
    <phoneticPr fontId="18" type="noConversion"/>
  </si>
  <si>
    <t>遮阳系统</t>
    <phoneticPr fontId="18" type="noConversion"/>
  </si>
  <si>
    <t>门禁系统</t>
    <phoneticPr fontId="18" type="noConversion"/>
  </si>
  <si>
    <t>门禁系统</t>
    <phoneticPr fontId="18" type="noConversion"/>
  </si>
  <si>
    <t>智能家居无线产品（B档品牌）价格汇总表</t>
    <phoneticPr fontId="18" type="noConversion"/>
  </si>
  <si>
    <t>智能家居无线产品报价清单（B档品牌）</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</si>
</sst>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6">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0.5"/>
      <color theme="1"/>
      <name val="微软雅黑"/>
      <family val="2"/>
      <charset val="134"/>
    </font>
    <font>
      <sz val="11"/>
      <name val="等线"/>
      <family val="3"/>
      <charset val="134"/>
      <scheme val="minor"/>
    </font>
    <font>
      <b/>
      <sz val="12"/>
      <name val="微软雅黑"/>
      <family val="2"/>
      <charset val="134"/>
    </font>
    <font>
      <sz val="11"/>
      <name val="微软雅黑"/>
      <family val="2"/>
      <charset val="134"/>
    </font>
    <font>
      <b/>
      <sz val="1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9"/>
      <name val="等线"/>
      <family val="3"/>
      <charset val="134"/>
      <scheme val="minor"/>
    </font>
    <font>
      <sz val="11"/>
      <name val="微软雅黑"/>
      <family val="2"/>
      <charset val="134"/>
    </font>
    <font>
      <sz val="12"/>
      <name val="微软雅黑"/>
      <family val="2"/>
      <charset val="134"/>
    </font>
    <font>
      <sz val="14"/>
      <color theme="1"/>
      <name val="微软雅黑"/>
      <family val="2"/>
      <charset val="134"/>
    </font>
    <font>
      <b/>
      <sz val="11"/>
      <color rgb="FF3F3F3F"/>
      <name val="微软雅黑"/>
      <family val="2"/>
      <charset val="134"/>
    </font>
    <font>
      <b/>
      <sz val="16"/>
      <color theme="1"/>
      <name val="等线"/>
      <family val="3"/>
      <charset val="134"/>
      <scheme val="minor"/>
    </font>
    <font>
      <b/>
      <sz val="12"/>
      <name val="楷体"/>
      <family val="3"/>
      <charset val="134"/>
    </font>
    <font>
      <sz val="14"/>
      <name val="KaiTi"/>
      <charset val="134"/>
    </font>
  </fonts>
  <fills count="6">
    <fill>
      <patternFill patternType="none"/>
    </fill>
    <fill>
      <patternFill patternType="gray125"/>
    </fill>
    <fill>
      <patternFill patternType="solid">
        <fgColor theme="0"/>
        <bgColor indexed="64"/>
      </patternFill>
    </fill>
    <fill>
      <patternFill patternType="solid">
        <fgColor theme="0" tint="-0.14990691854609822"/>
        <bgColor indexed="64"/>
      </patternFill>
    </fill>
    <fill>
      <patternFill patternType="solid">
        <fgColor theme="2" tint="-9.9978637043366805E-2"/>
        <bgColor indexed="64"/>
      </patternFill>
    </fill>
    <fill>
      <patternFill patternType="solid">
        <fgColor theme="0" tint="-0.1498458815271462"/>
        <bgColor indexed="64"/>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thin">
        <color auto="1"/>
      </right>
      <top/>
      <bottom/>
      <diagonal/>
    </border>
    <border>
      <left style="thin">
        <color auto="1"/>
      </left>
      <right/>
      <top style="thin">
        <color auto="1"/>
      </top>
      <bottom/>
      <diagonal/>
    </border>
  </borders>
  <cellStyleXfs count="10">
    <xf numFmtId="0" fontId="0"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alignment vertical="center"/>
    </xf>
    <xf numFmtId="0" fontId="14" fillId="0" borderId="0">
      <alignment vertical="center"/>
    </xf>
    <xf numFmtId="0" fontId="13" fillId="0" borderId="0"/>
    <xf numFmtId="0" fontId="13" fillId="0" borderId="0">
      <alignment vertical="center"/>
    </xf>
    <xf numFmtId="0" fontId="13" fillId="0" borderId="0"/>
  </cellStyleXfs>
  <cellXfs count="115">
    <xf numFmtId="0" fontId="0" fillId="0" borderId="0" xfId="0"/>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2"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2" borderId="5" xfId="0" applyNumberFormat="1" applyFont="1" applyFill="1" applyBorder="1" applyAlignment="1">
      <alignment horizontal="center" vertical="center"/>
    </xf>
    <xf numFmtId="176" fontId="3" fillId="2"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0" xfId="0" applyFont="1" applyBorder="1"/>
    <xf numFmtId="0" fontId="3" fillId="3" borderId="3" xfId="0" applyFont="1" applyFill="1" applyBorder="1" applyAlignment="1">
      <alignment horizontal="center" vertical="center"/>
    </xf>
    <xf numFmtId="0" fontId="1" fillId="3" borderId="2" xfId="0" applyFont="1" applyFill="1" applyBorder="1" applyAlignment="1">
      <alignment horizontal="center" vertical="center" wrapText="1"/>
    </xf>
    <xf numFmtId="176" fontId="3" fillId="3" borderId="11" xfId="0" applyNumberFormat="1" applyFont="1" applyFill="1" applyBorder="1" applyAlignment="1">
      <alignment horizontal="center" vertical="center"/>
    </xf>
    <xf numFmtId="0" fontId="6" fillId="0" borderId="0" xfId="0" applyFont="1"/>
    <xf numFmtId="0" fontId="3" fillId="3" borderId="5" xfId="0" applyFont="1" applyFill="1" applyBorder="1" applyAlignment="1">
      <alignment horizontal="center" vertical="center"/>
    </xf>
    <xf numFmtId="0" fontId="2" fillId="4" borderId="5" xfId="0" applyFont="1" applyFill="1" applyBorder="1" applyAlignment="1">
      <alignment horizontal="left" vertical="center"/>
    </xf>
    <xf numFmtId="0" fontId="2" fillId="4" borderId="5" xfId="0" applyFont="1" applyFill="1" applyBorder="1" applyAlignment="1">
      <alignment horizontal="left" vertical="center" wrapText="1"/>
    </xf>
    <xf numFmtId="9" fontId="8" fillId="3" borderId="5" xfId="0" applyNumberFormat="1" applyFont="1" applyFill="1" applyBorder="1" applyAlignment="1">
      <alignment horizontal="center" vertical="center"/>
    </xf>
    <xf numFmtId="176" fontId="8" fillId="3" borderId="5" xfId="0" applyNumberFormat="1" applyFont="1" applyFill="1" applyBorder="1" applyAlignment="1">
      <alignment horizontal="center" vertical="center"/>
    </xf>
    <xf numFmtId="10" fontId="8" fillId="3" borderId="11" xfId="0" applyNumberFormat="1" applyFont="1" applyFill="1" applyBorder="1" applyAlignment="1">
      <alignment horizontal="center" vertical="center"/>
    </xf>
    <xf numFmtId="176" fontId="8" fillId="3" borderId="11" xfId="0" applyNumberFormat="1" applyFont="1" applyFill="1" applyBorder="1" applyAlignment="1">
      <alignment horizontal="center" vertical="center"/>
    </xf>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14" xfId="7" applyFont="1" applyBorder="1" applyAlignment="1">
      <alignment vertical="center"/>
    </xf>
    <xf numFmtId="0" fontId="10" fillId="0" borderId="16" xfId="7" applyFont="1" applyBorder="1" applyAlignment="1">
      <alignment vertical="center"/>
    </xf>
    <xf numFmtId="0" fontId="20" fillId="0" borderId="14" xfId="7" applyFont="1" applyBorder="1" applyAlignment="1">
      <alignment vertical="center"/>
    </xf>
    <xf numFmtId="0" fontId="20" fillId="0" borderId="15" xfId="7" applyFont="1" applyBorder="1" applyAlignment="1">
      <alignment vertical="center" wrapText="1"/>
    </xf>
    <xf numFmtId="177" fontId="1" fillId="3" borderId="2" xfId="0" applyNumberFormat="1" applyFont="1" applyFill="1" applyBorder="1" applyAlignment="1">
      <alignment horizontal="center" vertical="center" wrapText="1"/>
    </xf>
    <xf numFmtId="177" fontId="3" fillId="3" borderId="11" xfId="0" applyNumberFormat="1" applyFont="1" applyFill="1" applyBorder="1" applyAlignment="1">
      <alignment horizontal="center" vertical="center"/>
    </xf>
    <xf numFmtId="177" fontId="0" fillId="0" borderId="0" xfId="0" applyNumberFormat="1" applyAlignment="1">
      <alignment vertical="center"/>
    </xf>
    <xf numFmtId="0" fontId="7" fillId="3" borderId="8" xfId="0" applyFont="1" applyFill="1" applyBorder="1" applyAlignment="1">
      <alignment horizontal="center" vertical="center" wrapText="1"/>
    </xf>
    <xf numFmtId="177" fontId="8" fillId="3" borderId="11" xfId="0" applyNumberFormat="1" applyFont="1" applyFill="1" applyBorder="1" applyAlignment="1">
      <alignment horizontal="center" vertical="center"/>
    </xf>
    <xf numFmtId="0" fontId="0" fillId="0" borderId="4" xfId="0" applyBorder="1" applyAlignment="1">
      <alignment horizontal="center" vertical="center"/>
    </xf>
    <xf numFmtId="0" fontId="2" fillId="4" borderId="17" xfId="0" applyFont="1" applyFill="1" applyBorder="1" applyAlignment="1">
      <alignment horizontal="left" vertical="center"/>
    </xf>
    <xf numFmtId="0" fontId="2" fillId="4" borderId="17" xfId="0" applyFont="1" applyFill="1" applyBorder="1" applyAlignment="1">
      <alignment horizontal="left" vertical="center" wrapText="1"/>
    </xf>
    <xf numFmtId="0" fontId="3" fillId="3" borderId="17" xfId="0" applyFont="1" applyFill="1" applyBorder="1" applyAlignment="1">
      <alignment horizontal="center" vertical="center"/>
    </xf>
    <xf numFmtId="0" fontId="0" fillId="0" borderId="17" xfId="0" applyBorder="1"/>
    <xf numFmtId="9" fontId="8" fillId="3" borderId="17" xfId="0" applyNumberFormat="1" applyFont="1" applyFill="1" applyBorder="1" applyAlignment="1">
      <alignment horizontal="center" vertical="center"/>
    </xf>
    <xf numFmtId="176" fontId="8" fillId="3" borderId="17" xfId="0" applyNumberFormat="1" applyFont="1" applyFill="1" applyBorder="1" applyAlignment="1">
      <alignment horizontal="center" vertical="center"/>
    </xf>
    <xf numFmtId="10" fontId="8" fillId="3" borderId="17" xfId="0" applyNumberFormat="1" applyFont="1" applyFill="1" applyBorder="1" applyAlignment="1">
      <alignment horizontal="center" vertical="center"/>
    </xf>
    <xf numFmtId="177" fontId="8" fillId="3" borderId="17" xfId="0" applyNumberFormat="1" applyFont="1" applyFill="1" applyBorder="1" applyAlignment="1">
      <alignment horizontal="center" vertical="center"/>
    </xf>
    <xf numFmtId="176" fontId="3" fillId="3" borderId="17" xfId="0" applyNumberFormat="1" applyFont="1" applyFill="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xf>
    <xf numFmtId="0" fontId="9" fillId="0" borderId="10" xfId="0" applyFont="1" applyBorder="1" applyAlignment="1">
      <alignment vertical="center" wrapText="1"/>
    </xf>
    <xf numFmtId="0" fontId="8" fillId="0" borderId="18" xfId="0" applyFont="1" applyBorder="1" applyAlignment="1">
      <alignment vertical="center"/>
    </xf>
    <xf numFmtId="0" fontId="7" fillId="4" borderId="9" xfId="0" applyFont="1" applyFill="1" applyBorder="1" applyAlignment="1">
      <alignment vertical="center"/>
    </xf>
    <xf numFmtId="0" fontId="5" fillId="4" borderId="5" xfId="0" applyFont="1" applyFill="1" applyBorder="1" applyAlignment="1">
      <alignment horizontal="justify"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xf>
    <xf numFmtId="10" fontId="8" fillId="3" borderId="24" xfId="0" applyNumberFormat="1" applyFont="1" applyFill="1" applyBorder="1" applyAlignment="1">
      <alignment horizontal="center" vertical="center"/>
    </xf>
    <xf numFmtId="0" fontId="9" fillId="0" borderId="12" xfId="0" applyFont="1" applyBorder="1" applyAlignment="1">
      <alignment vertical="center" wrapText="1"/>
    </xf>
    <xf numFmtId="0" fontId="10" fillId="0" borderId="14" xfId="7" applyFont="1" applyBorder="1" applyAlignment="1">
      <alignment vertical="center" wrapText="1"/>
    </xf>
    <xf numFmtId="0" fontId="22" fillId="4" borderId="5" xfId="0" applyFont="1" applyFill="1" applyBorder="1" applyAlignment="1">
      <alignment horizontal="left" vertical="center"/>
    </xf>
    <xf numFmtId="0" fontId="2" fillId="5" borderId="17" xfId="0" applyFont="1" applyFill="1" applyBorder="1" applyAlignment="1">
      <alignment vertical="center" wrapText="1"/>
    </xf>
    <xf numFmtId="0" fontId="13" fillId="0" borderId="0" xfId="9"/>
    <xf numFmtId="0" fontId="24" fillId="0" borderId="5" xfId="9" applyFont="1" applyBorder="1" applyAlignment="1">
      <alignment horizontal="center" vertical="center"/>
    </xf>
    <xf numFmtId="178" fontId="24" fillId="0" borderId="5" xfId="9" applyNumberFormat="1" applyFont="1" applyBorder="1" applyAlignment="1">
      <alignment horizontal="center" vertical="center"/>
    </xf>
    <xf numFmtId="178" fontId="25" fillId="0" borderId="5" xfId="9" applyNumberFormat="1" applyFont="1" applyBorder="1" applyAlignment="1">
      <alignment horizontal="center" vertical="center"/>
    </xf>
    <xf numFmtId="178" fontId="25" fillId="0" borderId="5" xfId="9" applyNumberFormat="1" applyFont="1" applyBorder="1" applyAlignment="1">
      <alignment horizontal="right" vertical="center"/>
    </xf>
    <xf numFmtId="178" fontId="13" fillId="0" borderId="0" xfId="9" applyNumberFormat="1"/>
    <xf numFmtId="0" fontId="23" fillId="0" borderId="5" xfId="9"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2"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5" xfId="0" applyFont="1" applyFill="1" applyBorder="1" applyAlignment="1">
      <alignment horizontal="center" vertical="center"/>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177" fontId="4" fillId="3" borderId="4" xfId="0" applyNumberFormat="1" applyFont="1" applyFill="1" applyBorder="1" applyAlignment="1">
      <alignment horizontal="center" vertical="center" wrapText="1"/>
    </xf>
    <xf numFmtId="177" fontId="4" fillId="3" borderId="6"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0" fontId="3" fillId="3" borderId="5"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23" xfId="0" applyFont="1" applyFill="1" applyBorder="1" applyAlignment="1">
      <alignment horizontal="center" vertical="center" wrapText="1"/>
    </xf>
    <xf numFmtId="176" fontId="21" fillId="3" borderId="19" xfId="0" applyNumberFormat="1" applyFont="1" applyFill="1" applyBorder="1" applyAlignment="1">
      <alignment horizontal="right" vertical="center"/>
    </xf>
    <xf numFmtId="176" fontId="21" fillId="3" borderId="20" xfId="0" applyNumberFormat="1" applyFont="1" applyFill="1" applyBorder="1" applyAlignment="1">
      <alignment horizontal="right" vertical="center"/>
    </xf>
    <xf numFmtId="176" fontId="21" fillId="3" borderId="21" xfId="0" applyNumberFormat="1" applyFont="1" applyFill="1" applyBorder="1" applyAlignment="1">
      <alignment horizontal="right" vertical="center"/>
    </xf>
    <xf numFmtId="176" fontId="21" fillId="3" borderId="22" xfId="0" applyNumberFormat="1" applyFont="1" applyFill="1" applyBorder="1" applyAlignment="1">
      <alignment horizontal="righ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7" xfId="0" applyFont="1" applyFill="1" applyBorder="1" applyAlignment="1">
      <alignment horizontal="center" vertical="center"/>
    </xf>
    <xf numFmtId="0" fontId="19" fillId="3" borderId="5"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 fillId="3" borderId="8"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3" fillId="0" borderId="10"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wrapText="1"/>
    </xf>
  </cellXfs>
  <cellStyles count="10">
    <cellStyle name="常规" xfId="0" builtinId="0"/>
    <cellStyle name="常规 100" xfId="3" xr:uid="{00000000-0005-0000-0000-000035000000}"/>
    <cellStyle name="常规 101" xfId="1" xr:uid="{00000000-0005-0000-0000-000005000000}"/>
    <cellStyle name="常规 102" xfId="2" xr:uid="{00000000-0005-0000-0000-00000E000000}"/>
    <cellStyle name="常规 103" xfId="4" xr:uid="{00000000-0005-0000-0000-000036000000}"/>
    <cellStyle name="常规 14 2" xfId="5" xr:uid="{00000000-0005-0000-0000-000037000000}"/>
    <cellStyle name="常规 2" xfId="6" xr:uid="{00000000-0005-0000-0000-000038000000}"/>
    <cellStyle name="常规 3" xfId="7" xr:uid="{00000000-0005-0000-0000-000039000000}"/>
    <cellStyle name="常规 4" xfId="8" xr:uid="{00000000-0005-0000-0000-00003A000000}"/>
    <cellStyle name="常规 5" xfId="9" xr:uid="{DBDD13E4-3686-4351-9731-968FB39B7A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topLeftCell="A4" zoomScale="115" zoomScaleNormal="115" workbookViewId="0">
      <selection activeCell="B7" sqref="B7"/>
    </sheetView>
  </sheetViews>
  <sheetFormatPr defaultColWidth="9" defaultRowHeight="14.25"/>
  <cols>
    <col min="1" max="1" width="5.375" style="29" customWidth="1"/>
    <col min="2" max="2" width="186.875" style="29" customWidth="1"/>
    <col min="3" max="16384" width="9" style="29"/>
  </cols>
  <sheetData>
    <row r="1" spans="2:2" s="28" customFormat="1" ht="36.75">
      <c r="B1" s="30" t="s">
        <v>0</v>
      </c>
    </row>
    <row r="2" spans="2:2" s="28" customFormat="1" ht="9" customHeight="1" thickBot="1">
      <c r="B2" s="31"/>
    </row>
    <row r="3" spans="2:2" s="28" customFormat="1" ht="48" customHeight="1" thickBot="1">
      <c r="B3" s="34" t="s">
        <v>32</v>
      </c>
    </row>
    <row r="4" spans="2:2" s="28" customFormat="1" ht="23.1" customHeight="1" thickBot="1">
      <c r="B4" s="34" t="s">
        <v>33</v>
      </c>
    </row>
    <row r="5" spans="2:2" s="28" customFormat="1" ht="23.1" customHeight="1" thickBot="1">
      <c r="B5" s="32" t="s">
        <v>34</v>
      </c>
    </row>
    <row r="6" spans="2:2" s="28" customFormat="1" ht="48.95" customHeight="1" thickBot="1">
      <c r="B6" s="63" t="s">
        <v>82</v>
      </c>
    </row>
    <row r="7" spans="2:2" s="28" customFormat="1" ht="23.1" customHeight="1" thickBot="1">
      <c r="B7" s="34" t="s">
        <v>35</v>
      </c>
    </row>
    <row r="8" spans="2:2" s="28" customFormat="1" ht="45.95" customHeight="1" thickBot="1">
      <c r="B8" s="35" t="s">
        <v>36</v>
      </c>
    </row>
    <row r="9" spans="2:2" s="28" customFormat="1" ht="23.1" customHeight="1" thickBot="1">
      <c r="B9" s="34" t="s">
        <v>37</v>
      </c>
    </row>
    <row r="10" spans="2:2" s="28" customFormat="1" ht="23.1" customHeight="1" thickBot="1">
      <c r="B10" s="33"/>
    </row>
    <row r="11" spans="2:2" s="28" customFormat="1" ht="23.1" customHeight="1" thickBot="1">
      <c r="B11" s="32" t="s">
        <v>1</v>
      </c>
    </row>
    <row r="12" spans="2:2" ht="21.95" customHeight="1" thickBot="1">
      <c r="B12" s="32" t="s">
        <v>2</v>
      </c>
    </row>
    <row r="13" spans="2:2" ht="21.95" customHeight="1" thickBot="1">
      <c r="B13" s="32" t="s">
        <v>3</v>
      </c>
    </row>
    <row r="14" spans="2:2" ht="21.95" customHeight="1" thickBot="1">
      <c r="B14" s="32" t="s">
        <v>4</v>
      </c>
    </row>
    <row r="15" spans="2:2" ht="21.95" customHeight="1" thickBot="1">
      <c r="B15" s="34" t="s">
        <v>38</v>
      </c>
    </row>
    <row r="16" spans="2:2" ht="21.95" customHeight="1" thickBot="1">
      <c r="B16" s="34" t="s">
        <v>39</v>
      </c>
    </row>
    <row r="17" spans="2:2" ht="21.95" customHeight="1" thickBot="1">
      <c r="B17" s="34" t="s">
        <v>40</v>
      </c>
    </row>
    <row r="18" spans="2:2" ht="21.95" customHeight="1" thickBot="1">
      <c r="B18" s="34" t="s">
        <v>41</v>
      </c>
    </row>
  </sheetData>
  <phoneticPr fontId="18"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6BE89-867E-46AE-A4EA-333F34A5476F}">
  <dimension ref="A1:B9"/>
  <sheetViews>
    <sheetView view="pageBreakPreview" zoomScale="145" zoomScaleNormal="100" zoomScaleSheetLayoutView="145" workbookViewId="0">
      <selection activeCell="B5" sqref="B5"/>
    </sheetView>
  </sheetViews>
  <sheetFormatPr defaultColWidth="9" defaultRowHeight="14.25"/>
  <cols>
    <col min="1" max="1" width="21.5" style="66" customWidth="1"/>
    <col min="2" max="2" width="40.25" style="71" customWidth="1"/>
    <col min="3" max="3" width="14" style="66" customWidth="1"/>
    <col min="4" max="16384" width="9" style="66"/>
  </cols>
  <sheetData>
    <row r="1" spans="1:2" ht="39.75" customHeight="1">
      <c r="A1" s="72" t="s">
        <v>110</v>
      </c>
      <c r="B1" s="72"/>
    </row>
    <row r="2" spans="1:2" ht="33.75" customHeight="1">
      <c r="A2" s="67" t="s">
        <v>99</v>
      </c>
      <c r="B2" s="68" t="s">
        <v>43</v>
      </c>
    </row>
    <row r="3" spans="1:2" ht="60" customHeight="1">
      <c r="A3" s="67" t="s">
        <v>101</v>
      </c>
      <c r="B3" s="69"/>
    </row>
    <row r="4" spans="1:2" ht="60" customHeight="1">
      <c r="A4" s="67" t="s">
        <v>103</v>
      </c>
      <c r="B4" s="69"/>
    </row>
    <row r="5" spans="1:2" ht="60" customHeight="1">
      <c r="A5" s="67" t="s">
        <v>48</v>
      </c>
      <c r="B5" s="69"/>
    </row>
    <row r="6" spans="1:2" ht="60" customHeight="1">
      <c r="A6" s="67" t="s">
        <v>105</v>
      </c>
      <c r="B6" s="69"/>
    </row>
    <row r="7" spans="1:2" ht="60" customHeight="1">
      <c r="A7" s="67" t="s">
        <v>107</v>
      </c>
      <c r="B7" s="69"/>
    </row>
    <row r="8" spans="1:2" ht="60" customHeight="1">
      <c r="A8" s="67" t="s">
        <v>109</v>
      </c>
      <c r="B8" s="69"/>
    </row>
    <row r="9" spans="1:2" ht="60" customHeight="1">
      <c r="A9" s="67" t="s">
        <v>56</v>
      </c>
      <c r="B9" s="70">
        <f>SUM(B3:B7)</f>
        <v>0</v>
      </c>
    </row>
  </sheetData>
  <mergeCells count="1">
    <mergeCell ref="A1:B1"/>
  </mergeCells>
  <phoneticPr fontId="1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34"/>
  <sheetViews>
    <sheetView tabSelected="1" zoomScale="70" zoomScaleNormal="70" workbookViewId="0">
      <pane xSplit="5" ySplit="4" topLeftCell="F5" activePane="bottomRight" state="frozen"/>
      <selection pane="topRight"/>
      <selection pane="bottomLeft"/>
      <selection pane="bottomRight" activeCell="B3" sqref="B3:B4"/>
    </sheetView>
  </sheetViews>
  <sheetFormatPr defaultColWidth="9" defaultRowHeight="14.25"/>
  <cols>
    <col min="1" max="1" width="6.375" customWidth="1"/>
    <col min="2" max="2" width="5" customWidth="1"/>
    <col min="3" max="3" width="8.5" customWidth="1"/>
    <col min="4" max="4" width="32.625" customWidth="1"/>
    <col min="5" max="5" width="44" customWidth="1"/>
    <col min="6" max="6" width="10.625" customWidth="1"/>
    <col min="7" max="7" width="10.875" customWidth="1"/>
    <col min="8" max="8" width="26.125" customWidth="1"/>
    <col min="9" max="9" width="16.25" customWidth="1"/>
    <col min="10" max="10" width="12.125" customWidth="1"/>
    <col min="11" max="11" width="10.125" customWidth="1"/>
    <col min="12" max="12" width="10.625" customWidth="1"/>
    <col min="13" max="13" width="14.625" style="20" customWidth="1"/>
    <col min="14" max="14" width="15.625" style="20" customWidth="1"/>
    <col min="15" max="15" width="16" style="20" customWidth="1"/>
    <col min="16" max="16" width="15.625" style="20" customWidth="1"/>
    <col min="17" max="17" width="19.375" style="20" customWidth="1"/>
    <col min="18" max="18" width="15.625" style="38" customWidth="1"/>
    <col min="19" max="19" width="15.625" customWidth="1"/>
    <col min="20" max="20" width="16.375" style="20" customWidth="1"/>
  </cols>
  <sheetData>
    <row r="1" spans="2:20" ht="15" thickBot="1"/>
    <row r="2" spans="2:20" ht="36.950000000000003" customHeight="1">
      <c r="B2" s="90" t="s">
        <v>111</v>
      </c>
      <c r="C2" s="91"/>
      <c r="D2" s="91"/>
      <c r="E2" s="91"/>
      <c r="F2" s="91"/>
      <c r="G2" s="91"/>
      <c r="H2" s="91"/>
      <c r="I2" s="91"/>
      <c r="J2" s="91"/>
      <c r="K2" s="92"/>
      <c r="L2" s="96" t="s">
        <v>5</v>
      </c>
      <c r="M2" s="91"/>
      <c r="N2" s="92"/>
      <c r="O2" s="97" t="s">
        <v>6</v>
      </c>
      <c r="P2" s="98"/>
      <c r="Q2" s="39" t="s">
        <v>7</v>
      </c>
      <c r="R2" s="36"/>
      <c r="S2" s="18"/>
      <c r="T2" s="57"/>
    </row>
    <row r="3" spans="2:20" ht="16.5" customHeight="1">
      <c r="B3" s="99" t="s">
        <v>8</v>
      </c>
      <c r="C3" s="82" t="s">
        <v>9</v>
      </c>
      <c r="D3" s="82" t="s">
        <v>10</v>
      </c>
      <c r="E3" s="82" t="s">
        <v>11</v>
      </c>
      <c r="F3" s="83" t="s">
        <v>12</v>
      </c>
      <c r="G3" s="83" t="s">
        <v>13</v>
      </c>
      <c r="H3" s="75" t="s">
        <v>14</v>
      </c>
      <c r="I3" s="83" t="s">
        <v>15</v>
      </c>
      <c r="J3" s="83" t="s">
        <v>16</v>
      </c>
      <c r="K3" s="83" t="s">
        <v>17</v>
      </c>
      <c r="L3" s="100" t="s">
        <v>18</v>
      </c>
      <c r="M3" s="76" t="s">
        <v>19</v>
      </c>
      <c r="N3" s="93" t="s">
        <v>31</v>
      </c>
      <c r="O3" s="94" t="s">
        <v>20</v>
      </c>
      <c r="P3" s="94" t="s">
        <v>21</v>
      </c>
      <c r="Q3" s="94" t="s">
        <v>22</v>
      </c>
      <c r="R3" s="80" t="s">
        <v>42</v>
      </c>
      <c r="S3" s="78" t="s">
        <v>43</v>
      </c>
      <c r="T3" s="73" t="s">
        <v>23</v>
      </c>
    </row>
    <row r="4" spans="2:20" ht="30" customHeight="1">
      <c r="B4" s="99"/>
      <c r="C4" s="82"/>
      <c r="D4" s="82"/>
      <c r="E4" s="82"/>
      <c r="F4" s="83"/>
      <c r="G4" s="83"/>
      <c r="H4" s="75"/>
      <c r="I4" s="83"/>
      <c r="J4" s="83"/>
      <c r="K4" s="83"/>
      <c r="L4" s="83"/>
      <c r="M4" s="77"/>
      <c r="N4" s="77"/>
      <c r="O4" s="95"/>
      <c r="P4" s="95"/>
      <c r="Q4" s="95"/>
      <c r="R4" s="81"/>
      <c r="S4" s="79"/>
      <c r="T4" s="74"/>
    </row>
    <row r="5" spans="2:20" ht="66.75" customHeight="1">
      <c r="B5" s="17">
        <v>1</v>
      </c>
      <c r="C5" s="75" t="s">
        <v>100</v>
      </c>
      <c r="D5" s="22" t="s">
        <v>45</v>
      </c>
      <c r="E5" s="23" t="s">
        <v>59</v>
      </c>
      <c r="F5" s="21" t="s">
        <v>24</v>
      </c>
      <c r="G5" s="2"/>
      <c r="H5" s="6"/>
      <c r="I5" s="2"/>
      <c r="J5" s="2"/>
      <c r="K5" s="2"/>
      <c r="L5" s="12">
        <v>0</v>
      </c>
      <c r="M5" s="24">
        <v>0.13</v>
      </c>
      <c r="N5" s="25">
        <f t="shared" ref="N5:N6" si="0">ROUND(L5*(1+M5),2)</f>
        <v>0</v>
      </c>
      <c r="O5" s="26"/>
      <c r="P5" s="26"/>
      <c r="Q5" s="27">
        <f>N5*(1+O5+P5)</f>
        <v>0</v>
      </c>
      <c r="R5" s="37">
        <v>8000</v>
      </c>
      <c r="S5" s="19">
        <f>R5*Q5</f>
        <v>0</v>
      </c>
      <c r="T5" s="51"/>
    </row>
    <row r="6" spans="2:20" ht="148.5" customHeight="1">
      <c r="B6" s="17">
        <v>2</v>
      </c>
      <c r="C6" s="75"/>
      <c r="D6" s="22" t="s">
        <v>83</v>
      </c>
      <c r="E6" s="23" t="s">
        <v>86</v>
      </c>
      <c r="F6" s="21" t="s">
        <v>24</v>
      </c>
      <c r="G6" s="2"/>
      <c r="H6" s="6"/>
      <c r="I6" s="2"/>
      <c r="J6" s="2"/>
      <c r="K6" s="2"/>
      <c r="L6" s="12">
        <v>0</v>
      </c>
      <c r="M6" s="24">
        <v>0.13</v>
      </c>
      <c r="N6" s="25">
        <f t="shared" si="0"/>
        <v>0</v>
      </c>
      <c r="O6" s="26"/>
      <c r="P6" s="26"/>
      <c r="Q6" s="27">
        <f t="shared" ref="Q6" si="1">N6*(1+O6+P6)</f>
        <v>0</v>
      </c>
      <c r="R6" s="37">
        <v>4000</v>
      </c>
      <c r="S6" s="19">
        <f t="shared" ref="S6:S8" si="2">R6*Q6</f>
        <v>0</v>
      </c>
      <c r="T6" s="52"/>
    </row>
    <row r="7" spans="2:20" ht="103.5" customHeight="1">
      <c r="B7" s="17">
        <v>3</v>
      </c>
      <c r="C7" s="75"/>
      <c r="D7" s="22" t="s">
        <v>97</v>
      </c>
      <c r="E7" s="23" t="s">
        <v>96</v>
      </c>
      <c r="F7" s="21" t="s">
        <v>24</v>
      </c>
      <c r="G7" s="2"/>
      <c r="H7" s="6"/>
      <c r="I7" s="2"/>
      <c r="J7" s="2"/>
      <c r="K7" s="2"/>
      <c r="L7" s="12">
        <v>0</v>
      </c>
      <c r="M7" s="24">
        <v>0.13</v>
      </c>
      <c r="N7" s="25">
        <f t="shared" ref="N7" si="3">ROUND(L7*(1+M7),2)</f>
        <v>0</v>
      </c>
      <c r="O7" s="26"/>
      <c r="P7" s="26"/>
      <c r="Q7" s="27">
        <f t="shared" ref="Q7" si="4">N7*(1+O7+P7)</f>
        <v>0</v>
      </c>
      <c r="R7" s="37">
        <v>4000</v>
      </c>
      <c r="S7" s="19">
        <f t="shared" ref="S7" si="5">R7*Q7</f>
        <v>0</v>
      </c>
      <c r="T7" s="52"/>
    </row>
    <row r="8" spans="2:20" ht="100.5" customHeight="1">
      <c r="B8" s="17">
        <v>4</v>
      </c>
      <c r="C8" s="75"/>
      <c r="D8" s="22" t="s">
        <v>98</v>
      </c>
      <c r="E8" s="23" t="s">
        <v>84</v>
      </c>
      <c r="F8" s="21" t="s">
        <v>24</v>
      </c>
      <c r="G8" s="2"/>
      <c r="H8" s="6"/>
      <c r="I8" s="2"/>
      <c r="J8" s="2"/>
      <c r="K8" s="2"/>
      <c r="L8" s="12">
        <v>0</v>
      </c>
      <c r="M8" s="24">
        <v>0.13</v>
      </c>
      <c r="N8" s="25">
        <f t="shared" ref="N8:N29" si="6">ROUND(L8*(1+M8),2)</f>
        <v>0</v>
      </c>
      <c r="O8" s="26"/>
      <c r="P8" s="26"/>
      <c r="Q8" s="27">
        <f t="shared" ref="Q8:Q29" si="7">N8*(1+O8+P8)</f>
        <v>0</v>
      </c>
      <c r="R8" s="37">
        <v>12000</v>
      </c>
      <c r="S8" s="19">
        <f t="shared" si="2"/>
        <v>0</v>
      </c>
      <c r="T8" s="52"/>
    </row>
    <row r="9" spans="2:20" ht="246" customHeight="1">
      <c r="B9" s="17">
        <v>5</v>
      </c>
      <c r="C9" s="75"/>
      <c r="D9" s="22" t="s">
        <v>46</v>
      </c>
      <c r="E9" s="58" t="s">
        <v>62</v>
      </c>
      <c r="F9" s="21" t="s">
        <v>24</v>
      </c>
      <c r="G9" s="2"/>
      <c r="H9" s="6"/>
      <c r="I9" s="2"/>
      <c r="J9" s="2"/>
      <c r="K9" s="2"/>
      <c r="L9" s="12">
        <v>0</v>
      </c>
      <c r="M9" s="24">
        <v>0.13</v>
      </c>
      <c r="N9" s="25">
        <f t="shared" si="6"/>
        <v>0</v>
      </c>
      <c r="O9" s="26"/>
      <c r="P9" s="26"/>
      <c r="Q9" s="27">
        <f t="shared" si="7"/>
        <v>0</v>
      </c>
      <c r="R9" s="37">
        <v>8000</v>
      </c>
      <c r="S9" s="19">
        <f t="shared" ref="S9:S29" si="8">R9*Q9</f>
        <v>0</v>
      </c>
      <c r="T9" s="53"/>
    </row>
    <row r="10" spans="2:20" ht="75" customHeight="1">
      <c r="B10" s="17">
        <v>6</v>
      </c>
      <c r="C10" s="84" t="s">
        <v>102</v>
      </c>
      <c r="D10" s="22" t="s">
        <v>63</v>
      </c>
      <c r="E10" s="23" t="s">
        <v>60</v>
      </c>
      <c r="F10" s="21" t="s">
        <v>24</v>
      </c>
      <c r="G10" s="2"/>
      <c r="H10" s="6"/>
      <c r="I10" s="2"/>
      <c r="J10" s="2"/>
      <c r="K10" s="2"/>
      <c r="L10" s="12">
        <v>0</v>
      </c>
      <c r="M10" s="24">
        <v>0.13</v>
      </c>
      <c r="N10" s="25">
        <f t="shared" si="6"/>
        <v>0</v>
      </c>
      <c r="O10" s="26"/>
      <c r="P10" s="26"/>
      <c r="Q10" s="27">
        <f t="shared" si="7"/>
        <v>0</v>
      </c>
      <c r="R10" s="37">
        <v>8000</v>
      </c>
      <c r="S10" s="19">
        <f t="shared" si="8"/>
        <v>0</v>
      </c>
      <c r="T10" s="51"/>
    </row>
    <row r="11" spans="2:20" ht="75" customHeight="1">
      <c r="B11" s="17">
        <v>7</v>
      </c>
      <c r="C11" s="85"/>
      <c r="D11" s="22" t="s">
        <v>64</v>
      </c>
      <c r="E11" s="23" t="s">
        <v>60</v>
      </c>
      <c r="F11" s="21" t="s">
        <v>24</v>
      </c>
      <c r="G11" s="2"/>
      <c r="H11" s="6"/>
      <c r="I11" s="2"/>
      <c r="J11" s="2"/>
      <c r="K11" s="2"/>
      <c r="L11" s="12">
        <v>0</v>
      </c>
      <c r="M11" s="24">
        <v>0.13</v>
      </c>
      <c r="N11" s="25">
        <f t="shared" ref="N11:N13" si="9">ROUND(L11*(1+M11),2)</f>
        <v>0</v>
      </c>
      <c r="O11" s="26"/>
      <c r="P11" s="26"/>
      <c r="Q11" s="27">
        <f t="shared" si="7"/>
        <v>0</v>
      </c>
      <c r="R11" s="37">
        <v>24000</v>
      </c>
      <c r="S11" s="19">
        <f t="shared" si="8"/>
        <v>0</v>
      </c>
      <c r="T11" s="51"/>
    </row>
    <row r="12" spans="2:20" ht="75" customHeight="1">
      <c r="B12" s="17">
        <v>8</v>
      </c>
      <c r="C12" s="85"/>
      <c r="D12" s="22" t="s">
        <v>65</v>
      </c>
      <c r="E12" s="23" t="s">
        <v>60</v>
      </c>
      <c r="F12" s="21" t="s">
        <v>24</v>
      </c>
      <c r="G12" s="2"/>
      <c r="H12" s="6"/>
      <c r="I12" s="2"/>
      <c r="J12" s="2"/>
      <c r="K12" s="2"/>
      <c r="L12" s="12">
        <v>0</v>
      </c>
      <c r="M12" s="24">
        <v>0.13</v>
      </c>
      <c r="N12" s="25">
        <f t="shared" si="9"/>
        <v>0</v>
      </c>
      <c r="O12" s="26"/>
      <c r="P12" s="26"/>
      <c r="Q12" s="27">
        <f t="shared" si="7"/>
        <v>0</v>
      </c>
      <c r="R12" s="37">
        <v>24000</v>
      </c>
      <c r="S12" s="19">
        <f t="shared" si="8"/>
        <v>0</v>
      </c>
      <c r="T12" s="51"/>
    </row>
    <row r="13" spans="2:20" ht="75" customHeight="1">
      <c r="B13" s="17">
        <v>9</v>
      </c>
      <c r="C13" s="85"/>
      <c r="D13" s="22" t="s">
        <v>66</v>
      </c>
      <c r="E13" s="23" t="s">
        <v>61</v>
      </c>
      <c r="F13" s="21" t="s">
        <v>24</v>
      </c>
      <c r="G13" s="2"/>
      <c r="H13" s="6"/>
      <c r="I13" s="2"/>
      <c r="J13" s="2"/>
      <c r="K13" s="2"/>
      <c r="L13" s="12">
        <v>0</v>
      </c>
      <c r="M13" s="24">
        <v>0.13</v>
      </c>
      <c r="N13" s="25">
        <f t="shared" si="9"/>
        <v>0</v>
      </c>
      <c r="O13" s="26"/>
      <c r="P13" s="26"/>
      <c r="Q13" s="27">
        <f t="shared" si="7"/>
        <v>0</v>
      </c>
      <c r="R13" s="37">
        <v>8000</v>
      </c>
      <c r="S13" s="19">
        <f t="shared" si="8"/>
        <v>0</v>
      </c>
      <c r="T13" s="51"/>
    </row>
    <row r="14" spans="2:20" ht="85.5" customHeight="1">
      <c r="B14" s="17">
        <v>10</v>
      </c>
      <c r="C14" s="85"/>
      <c r="D14" s="22" t="s">
        <v>67</v>
      </c>
      <c r="E14" s="23" t="s">
        <v>61</v>
      </c>
      <c r="F14" s="21" t="s">
        <v>24</v>
      </c>
      <c r="G14" s="2"/>
      <c r="H14" s="6"/>
      <c r="I14" s="2"/>
      <c r="J14" s="2"/>
      <c r="K14" s="2"/>
      <c r="L14" s="12">
        <v>0</v>
      </c>
      <c r="M14" s="24">
        <v>0.13</v>
      </c>
      <c r="N14" s="25">
        <f t="shared" si="6"/>
        <v>0</v>
      </c>
      <c r="O14" s="26"/>
      <c r="P14" s="26"/>
      <c r="Q14" s="27">
        <f t="shared" si="7"/>
        <v>0</v>
      </c>
      <c r="R14" s="37">
        <v>24000</v>
      </c>
      <c r="S14" s="19">
        <f t="shared" si="8"/>
        <v>0</v>
      </c>
      <c r="T14" s="51"/>
    </row>
    <row r="15" spans="2:20" ht="86.25" customHeight="1">
      <c r="B15" s="17">
        <v>11</v>
      </c>
      <c r="C15" s="85"/>
      <c r="D15" s="22" t="s">
        <v>68</v>
      </c>
      <c r="E15" s="23" t="s">
        <v>61</v>
      </c>
      <c r="F15" s="21" t="s">
        <v>24</v>
      </c>
      <c r="G15" s="2"/>
      <c r="H15" s="6"/>
      <c r="I15" s="2"/>
      <c r="J15" s="2"/>
      <c r="K15" s="2"/>
      <c r="L15" s="12">
        <v>0</v>
      </c>
      <c r="M15" s="24">
        <v>0.13</v>
      </c>
      <c r="N15" s="25">
        <f t="shared" si="6"/>
        <v>0</v>
      </c>
      <c r="O15" s="26"/>
      <c r="P15" s="26"/>
      <c r="Q15" s="27">
        <f t="shared" si="7"/>
        <v>0</v>
      </c>
      <c r="R15" s="37">
        <v>24000</v>
      </c>
      <c r="S15" s="19">
        <f t="shared" si="8"/>
        <v>0</v>
      </c>
      <c r="T15" s="51"/>
    </row>
    <row r="16" spans="2:20" ht="86.25" customHeight="1">
      <c r="B16" s="17">
        <v>12</v>
      </c>
      <c r="C16" s="85"/>
      <c r="D16" s="64" t="s">
        <v>87</v>
      </c>
      <c r="E16" s="23" t="s">
        <v>91</v>
      </c>
      <c r="F16" s="21" t="s">
        <v>24</v>
      </c>
      <c r="G16" s="2"/>
      <c r="H16" s="6"/>
      <c r="I16" s="2"/>
      <c r="J16" s="2"/>
      <c r="K16" s="2"/>
      <c r="L16" s="12">
        <v>0</v>
      </c>
      <c r="M16" s="24">
        <v>0.13</v>
      </c>
      <c r="N16" s="25">
        <f t="shared" ref="N16:N19" si="10">ROUND(L16*(1+M16),2)</f>
        <v>0</v>
      </c>
      <c r="O16" s="26"/>
      <c r="P16" s="26"/>
      <c r="Q16" s="27">
        <f t="shared" si="7"/>
        <v>0</v>
      </c>
      <c r="R16" s="37">
        <v>20000</v>
      </c>
      <c r="S16" s="19">
        <f t="shared" si="8"/>
        <v>0</v>
      </c>
      <c r="T16" s="51"/>
    </row>
    <row r="17" spans="2:20" ht="86.25" customHeight="1">
      <c r="B17" s="17">
        <v>13</v>
      </c>
      <c r="C17" s="85"/>
      <c r="D17" s="22" t="s">
        <v>88</v>
      </c>
      <c r="E17" s="23" t="s">
        <v>94</v>
      </c>
      <c r="F17" s="21" t="s">
        <v>24</v>
      </c>
      <c r="G17" s="2"/>
      <c r="H17" s="6"/>
      <c r="I17" s="2"/>
      <c r="J17" s="2"/>
      <c r="K17" s="2"/>
      <c r="L17" s="12">
        <v>0</v>
      </c>
      <c r="M17" s="24">
        <v>0.13</v>
      </c>
      <c r="N17" s="25">
        <f t="shared" si="10"/>
        <v>0</v>
      </c>
      <c r="O17" s="26"/>
      <c r="P17" s="26"/>
      <c r="Q17" s="27">
        <f t="shared" si="7"/>
        <v>0</v>
      </c>
      <c r="R17" s="37">
        <v>60000</v>
      </c>
      <c r="S17" s="19">
        <f t="shared" si="8"/>
        <v>0</v>
      </c>
      <c r="T17" s="51"/>
    </row>
    <row r="18" spans="2:20" ht="86.25" customHeight="1">
      <c r="B18" s="17">
        <v>14</v>
      </c>
      <c r="C18" s="85"/>
      <c r="D18" s="22" t="s">
        <v>89</v>
      </c>
      <c r="E18" s="23" t="s">
        <v>92</v>
      </c>
      <c r="F18" s="21" t="s">
        <v>24</v>
      </c>
      <c r="G18" s="2"/>
      <c r="H18" s="6"/>
      <c r="I18" s="2"/>
      <c r="J18" s="2"/>
      <c r="K18" s="2"/>
      <c r="L18" s="12">
        <v>0</v>
      </c>
      <c r="M18" s="24">
        <v>0.13</v>
      </c>
      <c r="N18" s="25">
        <f t="shared" si="10"/>
        <v>0</v>
      </c>
      <c r="O18" s="26"/>
      <c r="P18" s="26"/>
      <c r="Q18" s="27">
        <f t="shared" si="7"/>
        <v>0</v>
      </c>
      <c r="R18" s="37">
        <v>4000</v>
      </c>
      <c r="S18" s="19">
        <f t="shared" si="8"/>
        <v>0</v>
      </c>
      <c r="T18" s="51"/>
    </row>
    <row r="19" spans="2:20" ht="86.25" customHeight="1">
      <c r="B19" s="17">
        <v>15</v>
      </c>
      <c r="C19" s="101"/>
      <c r="D19" s="22" t="s">
        <v>90</v>
      </c>
      <c r="E19" s="23" t="s">
        <v>93</v>
      </c>
      <c r="F19" s="21" t="s">
        <v>24</v>
      </c>
      <c r="G19" s="2"/>
      <c r="H19" s="6"/>
      <c r="I19" s="2"/>
      <c r="J19" s="2"/>
      <c r="K19" s="2"/>
      <c r="L19" s="12">
        <v>0</v>
      </c>
      <c r="M19" s="24">
        <v>0.13</v>
      </c>
      <c r="N19" s="25">
        <f t="shared" si="10"/>
        <v>0</v>
      </c>
      <c r="O19" s="26"/>
      <c r="P19" s="26"/>
      <c r="Q19" s="27">
        <f t="shared" si="7"/>
        <v>0</v>
      </c>
      <c r="R19" s="37">
        <v>4000</v>
      </c>
      <c r="S19" s="19">
        <f t="shared" si="8"/>
        <v>0</v>
      </c>
      <c r="T19" s="51"/>
    </row>
    <row r="20" spans="2:20" ht="153.75" customHeight="1">
      <c r="B20" s="17">
        <v>16</v>
      </c>
      <c r="C20" s="75" t="s">
        <v>48</v>
      </c>
      <c r="D20" s="23" t="s">
        <v>69</v>
      </c>
      <c r="E20" s="23" t="s">
        <v>85</v>
      </c>
      <c r="F20" s="21" t="s">
        <v>24</v>
      </c>
      <c r="G20" s="2"/>
      <c r="H20" s="6"/>
      <c r="I20" s="2"/>
      <c r="J20" s="2"/>
      <c r="K20" s="2"/>
      <c r="L20" s="12">
        <v>0</v>
      </c>
      <c r="M20" s="24">
        <v>0.13</v>
      </c>
      <c r="N20" s="25">
        <f t="shared" si="6"/>
        <v>0</v>
      </c>
      <c r="O20" s="26"/>
      <c r="P20" s="26"/>
      <c r="Q20" s="27">
        <f t="shared" si="7"/>
        <v>0</v>
      </c>
      <c r="R20" s="37">
        <v>8000</v>
      </c>
      <c r="S20" s="19">
        <f t="shared" si="8"/>
        <v>0</v>
      </c>
      <c r="T20" s="51"/>
    </row>
    <row r="21" spans="2:20" ht="137.25" customHeight="1">
      <c r="B21" s="17">
        <v>17</v>
      </c>
      <c r="C21" s="75"/>
      <c r="D21" s="22" t="s">
        <v>47</v>
      </c>
      <c r="E21" s="23" t="s">
        <v>70</v>
      </c>
      <c r="F21" s="21" t="s">
        <v>24</v>
      </c>
      <c r="G21" s="2"/>
      <c r="H21" s="6"/>
      <c r="I21" s="2"/>
      <c r="J21" s="2"/>
      <c r="K21" s="2"/>
      <c r="L21" s="12">
        <v>0</v>
      </c>
      <c r="M21" s="24">
        <v>0.13</v>
      </c>
      <c r="N21" s="25">
        <f t="shared" si="6"/>
        <v>0</v>
      </c>
      <c r="O21" s="26"/>
      <c r="P21" s="26"/>
      <c r="Q21" s="27">
        <f t="shared" si="7"/>
        <v>0</v>
      </c>
      <c r="R21" s="40">
        <v>16000</v>
      </c>
      <c r="S21" s="19">
        <f t="shared" si="8"/>
        <v>0</v>
      </c>
      <c r="T21" s="54"/>
    </row>
    <row r="22" spans="2:20" ht="109.5" customHeight="1">
      <c r="B22" s="17">
        <v>18</v>
      </c>
      <c r="C22" s="84" t="s">
        <v>104</v>
      </c>
      <c r="D22" s="22" t="s">
        <v>49</v>
      </c>
      <c r="E22" s="23" t="s">
        <v>71</v>
      </c>
      <c r="F22" s="21" t="s">
        <v>24</v>
      </c>
      <c r="G22" s="2"/>
      <c r="H22" s="6"/>
      <c r="I22" s="2"/>
      <c r="J22" s="2"/>
      <c r="K22" s="2"/>
      <c r="L22" s="12">
        <v>0</v>
      </c>
      <c r="M22" s="24">
        <v>0.13</v>
      </c>
      <c r="N22" s="25">
        <f t="shared" si="6"/>
        <v>0</v>
      </c>
      <c r="O22" s="26"/>
      <c r="P22" s="26"/>
      <c r="Q22" s="27">
        <f t="shared" si="7"/>
        <v>0</v>
      </c>
      <c r="R22" s="40">
        <v>8000</v>
      </c>
      <c r="S22" s="19">
        <f t="shared" si="8"/>
        <v>0</v>
      </c>
      <c r="T22" s="54"/>
    </row>
    <row r="23" spans="2:20" ht="74.25" customHeight="1">
      <c r="B23" s="17">
        <v>19</v>
      </c>
      <c r="C23" s="85"/>
      <c r="D23" s="22" t="s">
        <v>50</v>
      </c>
      <c r="E23" s="23" t="s">
        <v>72</v>
      </c>
      <c r="F23" s="21" t="s">
        <v>24</v>
      </c>
      <c r="G23" s="2"/>
      <c r="H23" s="6"/>
      <c r="I23" s="2"/>
      <c r="J23" s="2"/>
      <c r="K23" s="2"/>
      <c r="L23" s="12">
        <v>0</v>
      </c>
      <c r="M23" s="24">
        <v>0.13</v>
      </c>
      <c r="N23" s="25">
        <f t="shared" si="6"/>
        <v>0</v>
      </c>
      <c r="O23" s="26"/>
      <c r="P23" s="26"/>
      <c r="Q23" s="27">
        <f t="shared" si="7"/>
        <v>0</v>
      </c>
      <c r="R23" s="40">
        <v>24000</v>
      </c>
      <c r="S23" s="19">
        <f t="shared" si="8"/>
        <v>0</v>
      </c>
      <c r="T23" s="54"/>
    </row>
    <row r="24" spans="2:20" ht="39.950000000000003" customHeight="1">
      <c r="B24" s="17">
        <v>20</v>
      </c>
      <c r="C24" s="85"/>
      <c r="D24" s="22" t="s">
        <v>51</v>
      </c>
      <c r="E24" s="23" t="s">
        <v>74</v>
      </c>
      <c r="F24" s="21" t="s">
        <v>24</v>
      </c>
      <c r="G24" s="2"/>
      <c r="H24" s="6"/>
      <c r="I24" s="2"/>
      <c r="J24" s="2"/>
      <c r="K24" s="2"/>
      <c r="L24" s="12">
        <v>0</v>
      </c>
      <c r="M24" s="24">
        <v>0.13</v>
      </c>
      <c r="N24" s="25">
        <f t="shared" si="6"/>
        <v>0</v>
      </c>
      <c r="O24" s="26"/>
      <c r="P24" s="26"/>
      <c r="Q24" s="27">
        <f t="shared" si="7"/>
        <v>0</v>
      </c>
      <c r="R24" s="40">
        <v>16000</v>
      </c>
      <c r="S24" s="19">
        <f t="shared" si="8"/>
        <v>0</v>
      </c>
      <c r="T24" s="54"/>
    </row>
    <row r="25" spans="2:20" ht="74.25" customHeight="1">
      <c r="B25" s="17">
        <v>21</v>
      </c>
      <c r="C25" s="85"/>
      <c r="D25" s="22" t="s">
        <v>52</v>
      </c>
      <c r="E25" s="23" t="s">
        <v>76</v>
      </c>
      <c r="F25" s="21" t="s">
        <v>24</v>
      </c>
      <c r="G25" s="2"/>
      <c r="H25" s="6"/>
      <c r="I25" s="2"/>
      <c r="J25" s="2"/>
      <c r="K25" s="2"/>
      <c r="L25" s="12">
        <v>0</v>
      </c>
      <c r="M25" s="24">
        <v>0.13</v>
      </c>
      <c r="N25" s="25">
        <f t="shared" si="6"/>
        <v>0</v>
      </c>
      <c r="O25" s="26"/>
      <c r="P25" s="26"/>
      <c r="Q25" s="27">
        <f t="shared" si="7"/>
        <v>0</v>
      </c>
      <c r="R25" s="40">
        <v>8000</v>
      </c>
      <c r="S25" s="19">
        <f t="shared" si="8"/>
        <v>0</v>
      </c>
      <c r="T25" s="54"/>
    </row>
    <row r="26" spans="2:20" ht="106.5" customHeight="1">
      <c r="B26" s="17">
        <v>22</v>
      </c>
      <c r="C26" s="85"/>
      <c r="D26" s="22" t="s">
        <v>53</v>
      </c>
      <c r="E26" s="23" t="s">
        <v>75</v>
      </c>
      <c r="F26" s="21" t="s">
        <v>24</v>
      </c>
      <c r="G26" s="2"/>
      <c r="H26" s="6"/>
      <c r="I26" s="2"/>
      <c r="J26" s="2"/>
      <c r="K26" s="2"/>
      <c r="L26" s="12">
        <v>0</v>
      </c>
      <c r="M26" s="24">
        <v>0.13</v>
      </c>
      <c r="N26" s="25">
        <f t="shared" si="6"/>
        <v>0</v>
      </c>
      <c r="O26" s="26"/>
      <c r="P26" s="26"/>
      <c r="Q26" s="27">
        <f t="shared" si="7"/>
        <v>0</v>
      </c>
      <c r="R26" s="40">
        <v>8000</v>
      </c>
      <c r="S26" s="19">
        <f t="shared" si="8"/>
        <v>0</v>
      </c>
      <c r="T26" s="54"/>
    </row>
    <row r="27" spans="2:20" ht="39.950000000000003" customHeight="1">
      <c r="B27" s="17">
        <v>23</v>
      </c>
      <c r="C27" s="85"/>
      <c r="D27" s="22" t="s">
        <v>54</v>
      </c>
      <c r="E27" s="23" t="s">
        <v>73</v>
      </c>
      <c r="F27" s="21" t="s">
        <v>24</v>
      </c>
      <c r="G27" s="2"/>
      <c r="H27" s="6"/>
      <c r="I27" s="2"/>
      <c r="J27" s="2"/>
      <c r="K27" s="2"/>
      <c r="L27" s="12">
        <v>0</v>
      </c>
      <c r="M27" s="24">
        <v>0.13</v>
      </c>
      <c r="N27" s="25">
        <f t="shared" si="6"/>
        <v>0</v>
      </c>
      <c r="O27" s="26"/>
      <c r="P27" s="26"/>
      <c r="Q27" s="27">
        <f t="shared" si="7"/>
        <v>0</v>
      </c>
      <c r="R27" s="40">
        <v>16000</v>
      </c>
      <c r="S27" s="19">
        <f t="shared" si="8"/>
        <v>0</v>
      </c>
      <c r="T27" s="54"/>
    </row>
    <row r="28" spans="2:20" ht="39.950000000000003" customHeight="1">
      <c r="B28" s="17">
        <v>24</v>
      </c>
      <c r="C28" s="101"/>
      <c r="D28" s="22" t="s">
        <v>58</v>
      </c>
      <c r="E28" s="23" t="s">
        <v>73</v>
      </c>
      <c r="F28" s="21"/>
      <c r="G28" s="2"/>
      <c r="H28" s="6"/>
      <c r="I28" s="2"/>
      <c r="J28" s="2"/>
      <c r="K28" s="2"/>
      <c r="L28" s="12">
        <v>0</v>
      </c>
      <c r="M28" s="24">
        <v>0.13</v>
      </c>
      <c r="N28" s="25">
        <f t="shared" ref="N28" si="11">ROUND(L28*(1+M28),2)</f>
        <v>0</v>
      </c>
      <c r="O28" s="26"/>
      <c r="P28" s="26"/>
      <c r="Q28" s="27">
        <f t="shared" ref="Q28" si="12">N28*(1+O28+P28)</f>
        <v>0</v>
      </c>
      <c r="R28" s="40">
        <v>8000</v>
      </c>
      <c r="S28" s="19">
        <f t="shared" ref="S28" si="13">R28*Q28</f>
        <v>0</v>
      </c>
      <c r="T28" s="54"/>
    </row>
    <row r="29" spans="2:20" ht="111.75" customHeight="1">
      <c r="B29" s="17">
        <v>25</v>
      </c>
      <c r="C29" s="84" t="s">
        <v>106</v>
      </c>
      <c r="D29" s="22" t="s">
        <v>57</v>
      </c>
      <c r="E29" s="23" t="s">
        <v>77</v>
      </c>
      <c r="F29" s="21" t="s">
        <v>24</v>
      </c>
      <c r="G29" s="2"/>
      <c r="H29" s="6"/>
      <c r="I29" s="2"/>
      <c r="J29" s="2"/>
      <c r="K29" s="2"/>
      <c r="L29" s="12">
        <v>0</v>
      </c>
      <c r="M29" s="24">
        <v>0.13</v>
      </c>
      <c r="N29" s="25">
        <f t="shared" si="6"/>
        <v>0</v>
      </c>
      <c r="O29" s="26"/>
      <c r="P29" s="26"/>
      <c r="Q29" s="27">
        <f t="shared" si="7"/>
        <v>0</v>
      </c>
      <c r="R29" s="40">
        <v>40000</v>
      </c>
      <c r="S29" s="19">
        <f t="shared" si="8"/>
        <v>0</v>
      </c>
      <c r="T29" s="54"/>
    </row>
    <row r="30" spans="2:20" ht="39.950000000000003" customHeight="1">
      <c r="B30" s="17">
        <v>26</v>
      </c>
      <c r="C30" s="85"/>
      <c r="D30" s="22" t="s">
        <v>78</v>
      </c>
      <c r="E30" s="23" t="s">
        <v>79</v>
      </c>
      <c r="F30" s="21" t="s">
        <v>25</v>
      </c>
      <c r="G30" s="2"/>
      <c r="H30" s="6"/>
      <c r="I30" s="2"/>
      <c r="J30" s="2"/>
      <c r="K30" s="2"/>
      <c r="L30" s="12">
        <v>0</v>
      </c>
      <c r="M30" s="24">
        <v>0.13</v>
      </c>
      <c r="N30" s="25">
        <f>ROUND(L30*(1+M30),2)</f>
        <v>0</v>
      </c>
      <c r="O30" s="26"/>
      <c r="P30" s="26"/>
      <c r="Q30" s="27">
        <f>N30*(1+O30+P30)</f>
        <v>0</v>
      </c>
      <c r="R30" s="40">
        <v>120000</v>
      </c>
      <c r="S30" s="19">
        <f>R30*Q30</f>
        <v>0</v>
      </c>
      <c r="T30" s="55"/>
    </row>
    <row r="31" spans="2:20" ht="39.950000000000003" customHeight="1">
      <c r="B31" s="17">
        <v>27</v>
      </c>
      <c r="C31" s="85"/>
      <c r="D31" s="22" t="s">
        <v>81</v>
      </c>
      <c r="E31" s="23" t="s">
        <v>80</v>
      </c>
      <c r="F31" s="21" t="s">
        <v>25</v>
      </c>
      <c r="G31" s="59"/>
      <c r="H31" s="60"/>
      <c r="I31" s="59"/>
      <c r="J31" s="59"/>
      <c r="K31" s="59"/>
      <c r="L31" s="12">
        <v>0</v>
      </c>
      <c r="M31" s="24">
        <v>0.13</v>
      </c>
      <c r="N31" s="25">
        <f>ROUND(L31*(1+M31),2)</f>
        <v>0</v>
      </c>
      <c r="O31" s="61"/>
      <c r="P31" s="61"/>
      <c r="Q31" s="27">
        <f>N31*(1+O31+P31)</f>
        <v>0</v>
      </c>
      <c r="R31" s="40">
        <v>40000</v>
      </c>
      <c r="S31" s="19">
        <f>R31*Q31</f>
        <v>0</v>
      </c>
      <c r="T31" s="62"/>
    </row>
    <row r="32" spans="2:20" ht="128.25" customHeight="1" thickBot="1">
      <c r="B32" s="17">
        <v>28</v>
      </c>
      <c r="C32" s="65" t="s">
        <v>108</v>
      </c>
      <c r="D32" s="42" t="s">
        <v>55</v>
      </c>
      <c r="E32" s="43" t="s">
        <v>95</v>
      </c>
      <c r="F32" s="44" t="s">
        <v>24</v>
      </c>
      <c r="G32" s="45"/>
      <c r="H32" s="45"/>
      <c r="I32" s="45"/>
      <c r="J32" s="45"/>
      <c r="K32" s="45"/>
      <c r="L32" s="12">
        <v>0</v>
      </c>
      <c r="M32" s="46">
        <v>0.13</v>
      </c>
      <c r="N32" s="47">
        <f>ROUND(L32*(1+M32),2)</f>
        <v>0</v>
      </c>
      <c r="O32" s="48"/>
      <c r="P32" s="48"/>
      <c r="Q32" s="47">
        <f>N32*(1+O32+P32)</f>
        <v>0</v>
      </c>
      <c r="R32" s="49">
        <v>4000</v>
      </c>
      <c r="S32" s="50">
        <f>R32*Q32</f>
        <v>0</v>
      </c>
      <c r="T32" s="56"/>
    </row>
    <row r="33" spans="17:19" ht="41.25" customHeight="1">
      <c r="Q33" s="78" t="s">
        <v>56</v>
      </c>
      <c r="R33" s="86">
        <f>SUM(S5:S32)</f>
        <v>0</v>
      </c>
      <c r="S33" s="87"/>
    </row>
    <row r="34" spans="17:19" ht="15" thickBot="1">
      <c r="Q34" s="79"/>
      <c r="R34" s="88"/>
      <c r="S34" s="89"/>
    </row>
  </sheetData>
  <sheetProtection formatColumns="0" formatRows="0"/>
  <protectedRanges>
    <protectedRange sqref="Q33:Q72" name="区域4"/>
    <protectedRange sqref="R33:S74 R23:R32" name="区域4_5"/>
  </protectedRanges>
  <mergeCells count="29">
    <mergeCell ref="C29:C31"/>
    <mergeCell ref="Q33:Q34"/>
    <mergeCell ref="R33:S34"/>
    <mergeCell ref="B2:K2"/>
    <mergeCell ref="N3:N4"/>
    <mergeCell ref="O3:O4"/>
    <mergeCell ref="P3:P4"/>
    <mergeCell ref="Q3:Q4"/>
    <mergeCell ref="L2:N2"/>
    <mergeCell ref="O2:P2"/>
    <mergeCell ref="B3:B4"/>
    <mergeCell ref="J3:J4"/>
    <mergeCell ref="K3:K4"/>
    <mergeCell ref="L3:L4"/>
    <mergeCell ref="C22:C28"/>
    <mergeCell ref="C10:C19"/>
    <mergeCell ref="T3:T4"/>
    <mergeCell ref="C20:C21"/>
    <mergeCell ref="M3:M4"/>
    <mergeCell ref="S3:S4"/>
    <mergeCell ref="R3:R4"/>
    <mergeCell ref="C3:C4"/>
    <mergeCell ref="C5:C9"/>
    <mergeCell ref="D3:D4"/>
    <mergeCell ref="E3:E4"/>
    <mergeCell ref="F3:F4"/>
    <mergeCell ref="G3:G4"/>
    <mergeCell ref="H3:H4"/>
    <mergeCell ref="I3:I4"/>
  </mergeCells>
  <phoneticPr fontId="18" type="noConversion"/>
  <pageMargins left="0.7" right="0.7" top="0.75" bottom="0.75" header="0.3" footer="0.3"/>
  <pageSetup paperSize="8" scale="3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16"/>
  <sheetViews>
    <sheetView zoomScale="85" zoomScaleNormal="85" workbookViewId="0">
      <selection activeCell="G14" sqref="G14"/>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12.125" customWidth="1"/>
    <col min="10" max="10" width="10.125" customWidth="1"/>
    <col min="11" max="11" width="10.625" customWidth="1"/>
    <col min="12" max="12" width="14.625" customWidth="1"/>
    <col min="13" max="16" width="15.625" customWidth="1"/>
    <col min="17" max="17" width="16.375" customWidth="1"/>
  </cols>
  <sheetData>
    <row r="1" spans="2:17" ht="15" thickBot="1"/>
    <row r="2" spans="2:17" ht="36.950000000000003" customHeight="1">
      <c r="B2" s="90" t="s">
        <v>44</v>
      </c>
      <c r="C2" s="91"/>
      <c r="D2" s="91"/>
      <c r="E2" s="91"/>
      <c r="F2" s="91"/>
      <c r="G2" s="91"/>
      <c r="H2" s="91"/>
      <c r="I2" s="91"/>
      <c r="J2" s="92"/>
      <c r="K2" s="105" t="s">
        <v>5</v>
      </c>
      <c r="L2" s="106"/>
      <c r="M2" s="107"/>
      <c r="N2" s="105" t="s">
        <v>6</v>
      </c>
      <c r="O2" s="107"/>
      <c r="P2" s="7" t="s">
        <v>7</v>
      </c>
      <c r="Q2" s="13"/>
    </row>
    <row r="3" spans="2:17" ht="16.5" customHeight="1">
      <c r="B3" s="108" t="s">
        <v>8</v>
      </c>
      <c r="C3" s="109" t="s">
        <v>9</v>
      </c>
      <c r="D3" s="111" t="s">
        <v>10</v>
      </c>
      <c r="E3" s="112" t="s">
        <v>12</v>
      </c>
      <c r="F3" s="112" t="s">
        <v>13</v>
      </c>
      <c r="G3" s="113" t="s">
        <v>14</v>
      </c>
      <c r="H3" s="114" t="s">
        <v>15</v>
      </c>
      <c r="I3" s="102" t="s">
        <v>16</v>
      </c>
      <c r="J3" s="102" t="s">
        <v>17</v>
      </c>
      <c r="K3" s="103" t="s">
        <v>26</v>
      </c>
      <c r="L3" s="102" t="s">
        <v>27</v>
      </c>
      <c r="M3" s="103" t="s">
        <v>28</v>
      </c>
      <c r="N3" s="78" t="s">
        <v>29</v>
      </c>
      <c r="O3" s="78" t="s">
        <v>30</v>
      </c>
      <c r="P3" s="78" t="s">
        <v>22</v>
      </c>
      <c r="Q3" s="104" t="s">
        <v>23</v>
      </c>
    </row>
    <row r="4" spans="2:17" ht="29.1" customHeight="1">
      <c r="B4" s="108"/>
      <c r="C4" s="110"/>
      <c r="D4" s="111"/>
      <c r="E4" s="112"/>
      <c r="F4" s="112"/>
      <c r="G4" s="113"/>
      <c r="H4" s="114"/>
      <c r="I4" s="102"/>
      <c r="J4" s="102"/>
      <c r="K4" s="102"/>
      <c r="L4" s="102"/>
      <c r="M4" s="102"/>
      <c r="N4" s="79"/>
      <c r="O4" s="79"/>
      <c r="P4" s="79"/>
      <c r="Q4" s="104"/>
    </row>
    <row r="5" spans="2:17" ht="39.950000000000003" customHeight="1">
      <c r="B5" s="3">
        <f>ROW()-4</f>
        <v>1</v>
      </c>
      <c r="C5" s="4"/>
      <c r="D5" s="5"/>
      <c r="E5" s="2"/>
      <c r="F5" s="2"/>
      <c r="G5" s="6"/>
      <c r="H5" s="1"/>
      <c r="I5" s="8"/>
      <c r="J5" s="8"/>
      <c r="K5" s="9">
        <v>0</v>
      </c>
      <c r="L5" s="10">
        <v>0.13</v>
      </c>
      <c r="M5" s="9">
        <f>ROUND(K5*(1+L5),2)</f>
        <v>0</v>
      </c>
      <c r="N5" s="11"/>
      <c r="O5" s="11"/>
      <c r="P5" s="12">
        <f>M5*(1+N5+O5)</f>
        <v>0</v>
      </c>
      <c r="Q5" s="14"/>
    </row>
    <row r="6" spans="2:17" ht="39.950000000000003" customHeight="1">
      <c r="B6" s="3">
        <f t="shared" ref="B6:B16" si="0">ROW()-4</f>
        <v>2</v>
      </c>
      <c r="C6" s="41"/>
      <c r="D6" s="5"/>
      <c r="E6" s="2"/>
      <c r="F6" s="2"/>
      <c r="G6" s="6"/>
      <c r="H6" s="1"/>
      <c r="I6" s="8"/>
      <c r="J6" s="8"/>
      <c r="K6" s="9">
        <v>0</v>
      </c>
      <c r="L6" s="10">
        <v>0.13</v>
      </c>
      <c r="M6" s="9">
        <f t="shared" ref="M6:M16" si="1">ROUND(K6*(1+L6),2)</f>
        <v>0</v>
      </c>
      <c r="N6" s="11"/>
      <c r="O6" s="11"/>
      <c r="P6" s="12">
        <f t="shared" ref="P6:P16" si="2">M6*(1+N6+O6)</f>
        <v>0</v>
      </c>
      <c r="Q6" s="14"/>
    </row>
    <row r="7" spans="2:17" ht="39.950000000000003" customHeight="1">
      <c r="B7" s="3">
        <f t="shared" si="0"/>
        <v>3</v>
      </c>
      <c r="C7" s="4"/>
      <c r="D7" s="5"/>
      <c r="E7" s="2"/>
      <c r="F7" s="2"/>
      <c r="G7" s="6"/>
      <c r="H7" s="1"/>
      <c r="I7" s="8"/>
      <c r="J7" s="8"/>
      <c r="K7" s="9">
        <v>0</v>
      </c>
      <c r="L7" s="10">
        <v>0.13</v>
      </c>
      <c r="M7" s="9">
        <f t="shared" si="1"/>
        <v>0</v>
      </c>
      <c r="N7" s="11"/>
      <c r="O7" s="11"/>
      <c r="P7" s="12">
        <f t="shared" si="2"/>
        <v>0</v>
      </c>
      <c r="Q7" s="14"/>
    </row>
    <row r="8" spans="2:17" ht="39.950000000000003" customHeight="1">
      <c r="B8" s="3">
        <f t="shared" si="0"/>
        <v>4</v>
      </c>
      <c r="C8" s="4"/>
      <c r="D8" s="5"/>
      <c r="E8" s="2"/>
      <c r="F8" s="2"/>
      <c r="G8" s="6"/>
      <c r="H8" s="1"/>
      <c r="I8" s="8"/>
      <c r="J8" s="8"/>
      <c r="K8" s="9">
        <v>0</v>
      </c>
      <c r="L8" s="10">
        <v>0.13</v>
      </c>
      <c r="M8" s="9">
        <f t="shared" si="1"/>
        <v>0</v>
      </c>
      <c r="N8" s="11"/>
      <c r="O8" s="11"/>
      <c r="P8" s="12">
        <f t="shared" si="2"/>
        <v>0</v>
      </c>
      <c r="Q8" s="14"/>
    </row>
    <row r="9" spans="2:17" ht="39.950000000000003" customHeight="1">
      <c r="B9" s="3">
        <f t="shared" si="0"/>
        <v>5</v>
      </c>
      <c r="C9" s="4"/>
      <c r="D9" s="5"/>
      <c r="E9" s="2"/>
      <c r="F9" s="2"/>
      <c r="G9" s="6"/>
      <c r="H9" s="1"/>
      <c r="I9" s="8"/>
      <c r="J9" s="8"/>
      <c r="K9" s="9">
        <v>0</v>
      </c>
      <c r="L9" s="10">
        <v>0.13</v>
      </c>
      <c r="M9" s="9">
        <f t="shared" si="1"/>
        <v>0</v>
      </c>
      <c r="N9" s="11"/>
      <c r="O9" s="11"/>
      <c r="P9" s="12">
        <f t="shared" si="2"/>
        <v>0</v>
      </c>
      <c r="Q9" s="14"/>
    </row>
    <row r="10" spans="2:17" ht="39.950000000000003" customHeight="1">
      <c r="B10" s="3">
        <f t="shared" si="0"/>
        <v>6</v>
      </c>
      <c r="C10" s="4"/>
      <c r="D10" s="5"/>
      <c r="E10" s="2"/>
      <c r="F10" s="2"/>
      <c r="G10" s="6"/>
      <c r="H10" s="1"/>
      <c r="I10" s="8"/>
      <c r="J10" s="8"/>
      <c r="K10" s="9">
        <v>0</v>
      </c>
      <c r="L10" s="10">
        <v>0.13</v>
      </c>
      <c r="M10" s="9">
        <f t="shared" si="1"/>
        <v>0</v>
      </c>
      <c r="N10" s="11"/>
      <c r="O10" s="11"/>
      <c r="P10" s="12">
        <f t="shared" si="2"/>
        <v>0</v>
      </c>
      <c r="Q10" s="14"/>
    </row>
    <row r="11" spans="2:17" ht="39.950000000000003" customHeight="1">
      <c r="B11" s="3">
        <f t="shared" si="0"/>
        <v>7</v>
      </c>
      <c r="C11" s="4"/>
      <c r="D11" s="5"/>
      <c r="E11" s="2"/>
      <c r="F11" s="2"/>
      <c r="G11" s="6"/>
      <c r="H11" s="1"/>
      <c r="I11" s="8"/>
      <c r="J11" s="8"/>
      <c r="K11" s="9">
        <v>0</v>
      </c>
      <c r="L11" s="10">
        <v>0.13</v>
      </c>
      <c r="M11" s="9">
        <f t="shared" si="1"/>
        <v>0</v>
      </c>
      <c r="N11" s="11"/>
      <c r="O11" s="11"/>
      <c r="P11" s="12">
        <f t="shared" si="2"/>
        <v>0</v>
      </c>
      <c r="Q11" s="14"/>
    </row>
    <row r="12" spans="2:17" ht="39.950000000000003" customHeight="1">
      <c r="B12" s="3">
        <f t="shared" si="0"/>
        <v>8</v>
      </c>
      <c r="C12" s="4"/>
      <c r="D12" s="5"/>
      <c r="E12" s="2"/>
      <c r="F12" s="2"/>
      <c r="G12" s="6"/>
      <c r="H12" s="1"/>
      <c r="I12" s="8"/>
      <c r="J12" s="8"/>
      <c r="K12" s="9">
        <v>0</v>
      </c>
      <c r="L12" s="10">
        <v>0.13</v>
      </c>
      <c r="M12" s="9">
        <f t="shared" si="1"/>
        <v>0</v>
      </c>
      <c r="N12" s="11"/>
      <c r="O12" s="11"/>
      <c r="P12" s="12">
        <f t="shared" si="2"/>
        <v>0</v>
      </c>
      <c r="Q12" s="15"/>
    </row>
    <row r="13" spans="2:17" ht="39.950000000000003" customHeight="1">
      <c r="B13" s="3">
        <f t="shared" si="0"/>
        <v>9</v>
      </c>
      <c r="C13" s="4"/>
      <c r="D13" s="5"/>
      <c r="E13" s="2"/>
      <c r="F13" s="2"/>
      <c r="G13" s="6"/>
      <c r="H13" s="1"/>
      <c r="I13" s="8"/>
      <c r="J13" s="8"/>
      <c r="K13" s="9">
        <v>0</v>
      </c>
      <c r="L13" s="10">
        <v>0.13</v>
      </c>
      <c r="M13" s="9">
        <f t="shared" si="1"/>
        <v>0</v>
      </c>
      <c r="N13" s="11"/>
      <c r="O13" s="11"/>
      <c r="P13" s="12">
        <f t="shared" si="2"/>
        <v>0</v>
      </c>
      <c r="Q13" s="16"/>
    </row>
    <row r="14" spans="2:17" ht="39.950000000000003" customHeight="1">
      <c r="B14" s="3">
        <f t="shared" si="0"/>
        <v>10</v>
      </c>
      <c r="C14" s="4"/>
      <c r="D14" s="5"/>
      <c r="E14" s="2"/>
      <c r="F14" s="2"/>
      <c r="G14" s="6"/>
      <c r="H14" s="1"/>
      <c r="I14" s="8"/>
      <c r="J14" s="8"/>
      <c r="K14" s="9">
        <v>0</v>
      </c>
      <c r="L14" s="10">
        <v>0.13</v>
      </c>
      <c r="M14" s="9">
        <f t="shared" si="1"/>
        <v>0</v>
      </c>
      <c r="N14" s="11"/>
      <c r="O14" s="11"/>
      <c r="P14" s="12">
        <f t="shared" si="2"/>
        <v>0</v>
      </c>
      <c r="Q14" s="16"/>
    </row>
    <row r="15" spans="2:17" ht="39.950000000000003" customHeight="1">
      <c r="B15" s="3">
        <f t="shared" si="0"/>
        <v>11</v>
      </c>
      <c r="C15" s="4"/>
      <c r="D15" s="5"/>
      <c r="E15" s="2"/>
      <c r="F15" s="2"/>
      <c r="G15" s="6"/>
      <c r="H15" s="1"/>
      <c r="I15" s="8"/>
      <c r="J15" s="8"/>
      <c r="K15" s="9">
        <v>0</v>
      </c>
      <c r="L15" s="10">
        <v>0.13</v>
      </c>
      <c r="M15" s="9">
        <f t="shared" si="1"/>
        <v>0</v>
      </c>
      <c r="N15" s="11"/>
      <c r="O15" s="11"/>
      <c r="P15" s="12">
        <f t="shared" si="2"/>
        <v>0</v>
      </c>
      <c r="Q15" s="16"/>
    </row>
    <row r="16" spans="2:17" ht="39.950000000000003" customHeight="1">
      <c r="B16" s="3">
        <f t="shared" si="0"/>
        <v>12</v>
      </c>
      <c r="C16" s="4"/>
      <c r="D16" s="5"/>
      <c r="E16" s="2"/>
      <c r="F16" s="2"/>
      <c r="G16" s="6"/>
      <c r="H16" s="1"/>
      <c r="I16" s="8"/>
      <c r="J16" s="8"/>
      <c r="K16" s="9">
        <v>0</v>
      </c>
      <c r="L16" s="10">
        <v>0.13</v>
      </c>
      <c r="M16" s="9">
        <f t="shared" si="1"/>
        <v>0</v>
      </c>
      <c r="N16" s="11"/>
      <c r="O16" s="11"/>
      <c r="P16" s="12">
        <f t="shared" si="2"/>
        <v>0</v>
      </c>
      <c r="Q16" s="16"/>
    </row>
  </sheetData>
  <sheetProtection formatColumns="0" formatRows="0"/>
  <protectedRanges>
    <protectedRange sqref="N17:P52" name="区域4"/>
  </protectedRanges>
  <autoFilter ref="B3:Q16" xr:uid="{00000000-0009-0000-0000-000003000000}"/>
  <mergeCells count="19">
    <mergeCell ref="Q3:Q4"/>
    <mergeCell ref="B2:J2"/>
    <mergeCell ref="K2:M2"/>
    <mergeCell ref="N2:O2"/>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s>
  <phoneticPr fontId="18" type="noConversion"/>
  <dataValidations count="1">
    <dataValidation type="list" allowBlank="1" showInputMessage="1" showErrorMessage="1" sqref="C5:C6 C7:C16" xr:uid="{00000000-0002-0000-03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1" rangeCreator="" othersAccessPermission="edit"/>
    <arrUserId title="区域4" rangeCreator="" othersAccessPermission="edit"/>
  </rangeList>
  <rangeList sheetStid="7" master="">
    <arrUserId title="区域4" rangeCreator="" othersAccessPermission="edit"/>
    <arrUserId title="区域1"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2023-05-17T05:51:58Z</cp:lastPrinted>
  <dcterms:created xsi:type="dcterms:W3CDTF">2015-06-05T18:19:00Z</dcterms:created>
  <dcterms:modified xsi:type="dcterms:W3CDTF">2023-06-08T09:35:26Z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0_CV-8E99CE07_CN-C93F9699">
    <vt:lpwstr>DPFPMK|3|50|4|0</vt:lpwstr>
  </property>
  <property fmtid="{D5CDD505-2E9C-101B-9397-08002B2CF9AE}" pid="16"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7" name="_IPGFLOW_P-B5B0_E-1_FP-4_SP-2_CV-457C6BF6_CN-51E561F4">
    <vt:lpwstr>J3Jj00LJnkMhGd+z1dn8Aj5aZh+nV3BExfsE8JcPQkdEa4aS1Xy7AYlazO1BjpDX2AOY/PoPVq4wh93F+9YG43DEPj8kn+/Vk00T9DW7HBdG5rQmz3HKxi72IVUOagChnLM+xw5H0uIoyF7xZsjSnPg==</vt:lpwstr>
  </property>
  <property fmtid="{D5CDD505-2E9C-101B-9397-08002B2CF9AE}" pid="18" name="_IPGFLOW_P-B5B0_E-0_FP-4_CV-FB4CA461_CN-8F510D1D">
    <vt:lpwstr>DPSPMK|3|408|2|0</vt:lpwstr>
  </property>
  <property fmtid="{D5CDD505-2E9C-101B-9397-08002B2CF9AE}" pid="19" name="_IPGLAB_P-B5B0_E-1_CV-4955AFF6_CN-B8CD0B0D">
    <vt:lpwstr>EKHOjEEXKtERD5/VIpbkL7we/lSL0NVx4BWWFKA6ud+Zjmt9k+ivraz4PFYsWj2X</vt:lpwstr>
  </property>
</Properties>
</file>