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刘学\Desktop\"/>
    </mc:Choice>
  </mc:AlternateContent>
  <xr:revisionPtr revIDLastSave="0" documentId="13_ncr:1_{E6BE49A2-DD91-4199-A1C3-54B902A1982A}" xr6:coauthVersionLast="47" xr6:coauthVersionMax="47" xr10:uidLastSave="{00000000-0000-0000-0000-000000000000}"/>
  <bookViews>
    <workbookView xWindow="-108" yWindow="-108" windowWidth="23256" windowHeight="12576" tabRatio="855" firstSheet="1" activeTab="4" xr2:uid="{00000000-000D-0000-FFFF-FFFF00000000}"/>
  </bookViews>
  <sheets>
    <sheet name="results" sheetId="17" state="veryHidden" r:id="rId1"/>
    <sheet name="总价汇总表" sheetId="28" r:id="rId2"/>
    <sheet name="表0、内墙涂料集采价汇总" sheetId="27" r:id="rId3"/>
    <sheet name="表1、内墙模拟清单量" sheetId="21" r:id="rId4"/>
    <sheet name="表2、内墙体系清单" sheetId="26" r:id="rId5"/>
    <sheet name="内墙计算清单" sheetId="24" r:id="rId6"/>
  </sheets>
  <definedNames>
    <definedName name="_xlnm.Print_Area" localSheetId="3">'表1、内墙模拟清单量'!$A$1:$D$9</definedName>
  </definedNames>
  <calcPr calcId="191029"/>
</workbook>
</file>

<file path=xl/calcChain.xml><?xml version="1.0" encoding="utf-8"?>
<calcChain xmlns="http://schemas.openxmlformats.org/spreadsheetml/2006/main">
  <c r="C3" i="28" l="1"/>
  <c r="D8" i="27"/>
  <c r="D7" i="27"/>
  <c r="D6" i="27"/>
  <c r="D5" i="27"/>
  <c r="D4" i="27"/>
  <c r="D3" i="27"/>
  <c r="E4" i="27"/>
  <c r="E5" i="27"/>
  <c r="E6" i="27"/>
  <c r="E7" i="27"/>
  <c r="E8" i="27"/>
  <c r="E3" i="27"/>
  <c r="H8" i="24"/>
  <c r="H6" i="24"/>
  <c r="H5" i="24"/>
  <c r="H4" i="24"/>
  <c r="S5" i="26"/>
  <c r="S6" i="26"/>
  <c r="S7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4" i="26"/>
  <c r="O5" i="26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4" i="26"/>
  <c r="E9" i="27" l="1"/>
  <c r="T4" i="26"/>
  <c r="F3" i="27" s="1"/>
  <c r="T16" i="26"/>
  <c r="F7" i="27" s="1"/>
  <c r="T13" i="26"/>
  <c r="F6" i="27" s="1"/>
  <c r="T10" i="26"/>
  <c r="F5" i="27" s="1"/>
  <c r="T19" i="26"/>
  <c r="F8" i="27" s="1"/>
  <c r="T7" i="26"/>
  <c r="F4" i="27" s="1"/>
  <c r="F9" i="27" l="1"/>
  <c r="H9" i="24"/>
  <c r="H7" i="24"/>
  <c r="H3" i="24"/>
  <c r="H10" i="24" l="1"/>
</calcChain>
</file>

<file path=xl/sharedStrings.xml><?xml version="1.0" encoding="utf-8"?>
<sst xmlns="http://schemas.openxmlformats.org/spreadsheetml/2006/main" count="232" uniqueCount="121">
  <si>
    <t>序号</t>
  </si>
  <si>
    <t>备注</t>
  </si>
  <si>
    <t>备注：本页无需填报数据</t>
  </si>
  <si>
    <t>模拟工程量（m2)</t>
  </si>
  <si>
    <t>涂布率</t>
  </si>
  <si>
    <t>腻子</t>
  </si>
  <si>
    <t>底漆</t>
  </si>
  <si>
    <t>合格品</t>
  </si>
  <si>
    <t>GB/T 9756-2018</t>
  </si>
  <si>
    <t>一等品</t>
  </si>
  <si>
    <t>优等品</t>
  </si>
  <si>
    <t>N型</t>
  </si>
  <si>
    <t>内墙涂料产品分类</t>
    <phoneticPr fontId="15" type="noConversion"/>
  </si>
  <si>
    <t>暂估建筑面积1000000㎡</t>
    <phoneticPr fontId="15" type="noConversion"/>
  </si>
  <si>
    <t>使用部位</t>
    <phoneticPr fontId="15" type="noConversion"/>
  </si>
  <si>
    <t>产品类型</t>
    <phoneticPr fontId="15" type="noConversion"/>
  </si>
  <si>
    <t>产品体系</t>
    <phoneticPr fontId="15" type="noConversion"/>
  </si>
  <si>
    <t>产品名称</t>
  </si>
  <si>
    <t>暂估内墙面积占建筑总面积占比</t>
    <phoneticPr fontId="15" type="noConversion"/>
  </si>
  <si>
    <t>产品类型/开发总面积</t>
    <phoneticPr fontId="15" type="noConversion"/>
  </si>
  <si>
    <t>材料级别</t>
    <phoneticPr fontId="15" type="noConversion"/>
  </si>
  <si>
    <t>材料级别
使用占比</t>
    <phoneticPr fontId="15" type="noConversion"/>
  </si>
  <si>
    <t>暂估涂刷面积:内墙按照2.4倍计算</t>
    <phoneticPr fontId="15" type="noConversion"/>
  </si>
  <si>
    <t>外墙面积一般按照建筑面积0.8倍计算</t>
    <phoneticPr fontId="15" type="noConversion"/>
  </si>
  <si>
    <t>地上</t>
    <phoneticPr fontId="15" type="noConversion"/>
  </si>
  <si>
    <t>刚需型</t>
    <phoneticPr fontId="15" type="noConversion"/>
  </si>
  <si>
    <t>合格品</t>
    <phoneticPr fontId="15" type="noConversion"/>
  </si>
  <si>
    <t>内墙面积一般按照建筑面积2.4倍计算</t>
    <phoneticPr fontId="15" type="noConversion"/>
  </si>
  <si>
    <t>暂估地上面积占总建筑面积70%，地下面积占总建筑面积30%</t>
    <phoneticPr fontId="15" type="noConversion"/>
  </si>
  <si>
    <t>改善型</t>
    <phoneticPr fontId="15" type="noConversion"/>
  </si>
  <si>
    <t>一等品</t>
    <phoneticPr fontId="15" type="noConversion"/>
  </si>
  <si>
    <t>优等品</t>
    <phoneticPr fontId="15" type="noConversion"/>
  </si>
  <si>
    <t>舒适型</t>
    <phoneticPr fontId="15" type="noConversion"/>
  </si>
  <si>
    <t>地下</t>
    <phoneticPr fontId="15" type="noConversion"/>
  </si>
  <si>
    <t>适用于地下车库等A级防火部位</t>
    <phoneticPr fontId="15" type="noConversion"/>
  </si>
  <si>
    <t>合计</t>
    <phoneticPr fontId="15" type="noConversion"/>
  </si>
  <si>
    <t>GB/T 9756-2018</t>
    <phoneticPr fontId="11" type="noConversion"/>
  </si>
  <si>
    <t>表2、内墙产品体系涂料价格组成表</t>
  </si>
  <si>
    <t>系统序号</t>
  </si>
  <si>
    <t>涂料系统</t>
  </si>
  <si>
    <t>工艺  效果</t>
  </si>
  <si>
    <t>技术  要求</t>
  </si>
  <si>
    <t>工序-遍数</t>
  </si>
  <si>
    <t>产品型号</t>
  </si>
  <si>
    <t>材料 
级别</t>
  </si>
  <si>
    <t>耐洗刷</t>
  </si>
  <si>
    <t xml:space="preserve">对比率   </t>
  </si>
  <si>
    <t xml:space="preserve">防霉性 </t>
  </si>
  <si>
    <t xml:space="preserve">包装 </t>
  </si>
  <si>
    <t>单价</t>
  </si>
  <si>
    <t xml:space="preserve">单价   </t>
  </si>
  <si>
    <t>平均干膜厚度</t>
  </si>
  <si>
    <t>平米 单价</t>
  </si>
  <si>
    <t>综合材料价</t>
  </si>
  <si>
    <t>≥次</t>
  </si>
  <si>
    <t>（≥）</t>
  </si>
  <si>
    <t>级</t>
  </si>
  <si>
    <t>kg/桶</t>
  </si>
  <si>
    <t>元/桶</t>
  </si>
  <si>
    <t>元/kg</t>
  </si>
  <si>
    <t>kg/㎡</t>
  </si>
  <si>
    <t>um</t>
  </si>
  <si>
    <t>元/㎡</t>
  </si>
  <si>
    <t>内墙涂料系统</t>
  </si>
  <si>
    <t>内墙乳胶漆 NQ-1</t>
  </si>
  <si>
    <t>2道</t>
  </si>
  <si>
    <t>1道</t>
  </si>
  <si>
    <t>全能抗碱底漆</t>
  </si>
  <si>
    <t>/</t>
  </si>
  <si>
    <t>面漆</t>
  </si>
  <si>
    <t>新生态环保漆</t>
  </si>
  <si>
    <t>内墙优质乳胶漆 NQ-2</t>
  </si>
  <si>
    <t>零级防霉漆</t>
  </si>
  <si>
    <t>内墙多功能全效漆 NQ-3</t>
  </si>
  <si>
    <t>多功能全效漆</t>
  </si>
  <si>
    <t>内墙普通防霉漆 NQ-4</t>
  </si>
  <si>
    <t>内墙优质防霉漆  NQ-5</t>
  </si>
  <si>
    <t>涂料系统名称</t>
  </si>
  <si>
    <t>施工效果</t>
  </si>
  <si>
    <t>综合报价（元/㎡）</t>
  </si>
  <si>
    <t>内墙产品体系</t>
  </si>
  <si>
    <t>内墙乳胶漆 NQ-1</t>
    <phoneticPr fontId="11" type="noConversion"/>
  </si>
  <si>
    <t>内墙无机涂料 NQ-6</t>
  </si>
  <si>
    <t>内墙无机涂料 NQ-6</t>
    <phoneticPr fontId="11" type="noConversion"/>
  </si>
  <si>
    <t>内墙优质防霉漆 NQ-5</t>
  </si>
  <si>
    <t>内墙优质防霉漆 NQ-5</t>
    <phoneticPr fontId="11" type="noConversion"/>
  </si>
  <si>
    <t>单项合价</t>
    <phoneticPr fontId="11" type="noConversion"/>
  </si>
  <si>
    <t>合计</t>
    <phoneticPr fontId="11" type="noConversion"/>
  </si>
  <si>
    <t>/</t>
    <phoneticPr fontId="11" type="noConversion"/>
  </si>
  <si>
    <t>哑光内墙漆</t>
    <phoneticPr fontId="11" type="noConversion"/>
  </si>
  <si>
    <t>优等品
低VOC
/净味/除甲醛</t>
    <phoneticPr fontId="11" type="noConversion"/>
  </si>
  <si>
    <t>燃烧等级</t>
    <phoneticPr fontId="11" type="noConversion"/>
  </si>
  <si>
    <t>无机涂料</t>
    <phoneticPr fontId="11" type="noConversion"/>
  </si>
  <si>
    <t>无机涂料底漆</t>
    <phoneticPr fontId="11" type="noConversion"/>
  </si>
  <si>
    <t>A2</t>
    <phoneticPr fontId="11" type="noConversion"/>
  </si>
  <si>
    <t>JG/T 298-2010</t>
    <phoneticPr fontId="11" type="noConversion"/>
  </si>
  <si>
    <t>GB/T 9756-2018 ,GB/T 1741-2020</t>
    <phoneticPr fontId="11" type="noConversion"/>
  </si>
  <si>
    <t>GB/T 9756-2018,GB/T 1741-2020</t>
    <phoneticPr fontId="11" type="noConversion"/>
  </si>
  <si>
    <t>JG/T 26报批稿,GB8624-2012</t>
    <phoneticPr fontId="11" type="noConversion"/>
  </si>
  <si>
    <t>表0、内墙建筑涂料报价汇总表</t>
    <phoneticPr fontId="11" type="noConversion"/>
  </si>
  <si>
    <t>表1、内墙涂料战略模拟清单量</t>
    <phoneticPr fontId="15" type="noConversion"/>
  </si>
  <si>
    <t>序号</t>
    <phoneticPr fontId="15" type="noConversion"/>
  </si>
  <si>
    <t>效果</t>
    <phoneticPr fontId="15" type="noConversion"/>
  </si>
  <si>
    <t>模拟工程量（m2)</t>
    <phoneticPr fontId="15" type="noConversion"/>
  </si>
  <si>
    <t>备注</t>
    <phoneticPr fontId="15" type="noConversion"/>
  </si>
  <si>
    <t>内墙乳胶漆 NQ-1</t>
    <phoneticPr fontId="15" type="noConversion"/>
  </si>
  <si>
    <t>内墙多功能全效漆 NQ-3</t>
    <phoneticPr fontId="15" type="noConversion"/>
  </si>
  <si>
    <t>内墙优质防霉漆 NQ-5</t>
    <phoneticPr fontId="15" type="noConversion"/>
  </si>
  <si>
    <t>备注：本页无需填报数据</t>
    <phoneticPr fontId="15" type="noConversion"/>
  </si>
  <si>
    <t>备注：本页无需填报数据。</t>
    <phoneticPr fontId="11" type="noConversion"/>
  </si>
  <si>
    <t>具体详见清单</t>
    <phoneticPr fontId="34" type="noConversion"/>
  </si>
  <si>
    <t>内墙涂料价格</t>
    <phoneticPr fontId="34" type="noConversion"/>
  </si>
  <si>
    <t>备注</t>
    <phoneticPr fontId="34" type="noConversion"/>
  </si>
  <si>
    <t>合计（元）</t>
    <phoneticPr fontId="34" type="noConversion"/>
  </si>
  <si>
    <t>分项</t>
    <phoneticPr fontId="34" type="noConversion"/>
  </si>
  <si>
    <t>序号</t>
    <phoneticPr fontId="34" type="noConversion"/>
  </si>
  <si>
    <t>内墙综合总价</t>
    <phoneticPr fontId="34" type="noConversion"/>
  </si>
  <si>
    <t>内墙无机涂料  NQ-6</t>
    <phoneticPr fontId="11" type="noConversion"/>
  </si>
  <si>
    <t>零级防霉漆</t>
    <phoneticPr fontId="11" type="noConversion"/>
  </si>
  <si>
    <t>内墙耐水腻子</t>
    <phoneticPr fontId="11" type="noConversion"/>
  </si>
  <si>
    <t>备注说明：
1、以上材料价包括所订产品的生产、供应、包装、运输(含保险费)、税金、货到工地负责堆放至需方指定地点（车辆能够抵达的地点，不含垂直运输）等所发生的一切费用，还包括现场协调、现场配合验收、因质量问题引起的维修和更换、技术指导和培训等费用。
2、日常产品订货按价格表中的标准包装进行，如购买量小于标准包装，则价格按《产品单价》表中包装的每公斤单价进行换算。
3、用量异常界定：实际用量≤95%理论用量：结算单价*0.95*实际用量。实际用量≥105%理论用量：结算单价*1.025*实际用量。
4、以上底漆，面漆所报涂布率为滚涂施工方式的涂布率，如项目施工方式为喷涂，则涂布率应实测为准，并应以实测数据进行结算。
5、投标涂布率已充分考虑了招标方各项目的气候条件、基层条件和施工人员熟练程度等因素。在现场实测的实际涂布率（KG/㎡）小于合作协议中所确定的涂布率的数量，增加用量由供方承担，并应及时补足；实际涂布率（KG/㎡）大于合作协议中所确定的涂布率的，按实际需要供货与结算。
6、 报价单中涂布率指白色、浅色。如选择深色/艳色，需要实际测试涂布率，增加的用量应由需方承担。特殊颜色是指明暗度数值小于40，或彩度数值大于400的颜色，明暗度数值小于40的颜色因为钛白粉含量低导致遮盖力较差，彩度数值大于400的颜色因为使用耐候性差的有机颜料导致容易褪色。在使用特殊颜色油漆时必须慎重，要求稀释比率小于5％，使用调色底漆或专用灰色底漆，必要时增加刷涂遍数，涂布率以现场实测为准。
7、内墙腻子涂布率为范围值，取值2.0计算，项目应以实测数据为结算依据。
8、以上报价基于国标报价，部分指标高于国标，具体报价请以表格给出的指标为准。
特别说明：
1、本次招标材料部分报价税金统一按单签材料采购合同13%增值税填报，若遇国家税率调整，按照不含税单价不变，税率随国家税率调整调整综合单价。
2、各家单位需填写产品名称、产品型号、包装、单价信息（红底部分）。综合材料价将基于表格公式自动核算生成，不允许擅自调整公式。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</si>
</sst>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.00_ "/>
    <numFmt numFmtId="177" formatCode="0_ "/>
    <numFmt numFmtId="178" formatCode="0.00_);[Red]\(0.00\)"/>
    <numFmt numFmtId="179" formatCode="0_);[Red]\(0\)"/>
  </numFmts>
  <fonts count="35" x14ac:knownFonts="1">
    <font>
      <sz val="12"/>
      <name val="宋体"/>
      <charset val="134"/>
    </font>
    <font>
      <b/>
      <sz val="1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Arial"/>
      <family val="2"/>
    </font>
    <font>
      <b/>
      <sz val="1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</font>
    <font>
      <b/>
      <sz val="14"/>
      <color rgb="FFFF000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1"/>
      <charset val="134"/>
    </font>
    <font>
      <b/>
      <sz val="11"/>
      <color theme="1"/>
      <name val="宋体"/>
      <family val="3"/>
      <charset val="134"/>
      <scheme val="minor"/>
    </font>
    <font>
      <b/>
      <sz val="16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name val="宋体"/>
      <family val="3"/>
      <charset val="134"/>
    </font>
    <font>
      <sz val="10.5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charset val="134"/>
    </font>
    <font>
      <sz val="9"/>
      <name val="宋体"/>
      <family val="2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1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9" fillId="0" borderId="0"/>
    <xf numFmtId="0" fontId="10" fillId="0" borderId="0">
      <alignment vertical="center"/>
    </xf>
    <xf numFmtId="0" fontId="14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/>
    <xf numFmtId="0" fontId="13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32" fillId="0" borderId="0">
      <alignment vertical="center"/>
    </xf>
  </cellStyleXfs>
  <cellXfs count="82">
    <xf numFmtId="0" fontId="0" fillId="0" borderId="0" xfId="0">
      <alignment vertical="center"/>
    </xf>
    <xf numFmtId="0" fontId="2" fillId="2" borderId="1" xfId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0" xfId="9">
      <alignment vertical="center"/>
    </xf>
    <xf numFmtId="0" fontId="18" fillId="0" borderId="1" xfId="9" applyFont="1" applyBorder="1" applyAlignment="1">
      <alignment horizontal="center" vertical="center"/>
    </xf>
    <xf numFmtId="0" fontId="3" fillId="3" borderId="1" xfId="9" applyFont="1" applyFill="1" applyBorder="1" applyAlignment="1">
      <alignment horizontal="center" vertical="center" wrapText="1"/>
    </xf>
    <xf numFmtId="0" fontId="19" fillId="3" borderId="1" xfId="9" applyFont="1" applyFill="1" applyBorder="1" applyAlignment="1">
      <alignment horizontal="center" vertical="center" wrapText="1"/>
    </xf>
    <xf numFmtId="0" fontId="20" fillId="0" borderId="1" xfId="9" applyFont="1" applyBorder="1" applyAlignment="1">
      <alignment vertical="center" wrapText="1"/>
    </xf>
    <xf numFmtId="0" fontId="21" fillId="0" borderId="1" xfId="9" applyFont="1" applyBorder="1" applyAlignment="1">
      <alignment horizontal="center" vertical="center" wrapText="1"/>
    </xf>
    <xf numFmtId="178" fontId="20" fillId="0" borderId="1" xfId="9" applyNumberFormat="1" applyFont="1" applyBorder="1" applyAlignment="1">
      <alignment horizontal="center" vertical="center" wrapText="1"/>
    </xf>
    <xf numFmtId="0" fontId="19" fillId="3" borderId="1" xfId="9" applyFont="1" applyFill="1" applyBorder="1" applyAlignment="1">
      <alignment horizontal="left" vertical="center" wrapText="1"/>
    </xf>
    <xf numFmtId="0" fontId="23" fillId="3" borderId="1" xfId="9" applyFont="1" applyFill="1" applyBorder="1" applyAlignment="1" applyProtection="1">
      <alignment horizontal="center" vertical="center" wrapText="1"/>
      <protection locked="0"/>
    </xf>
    <xf numFmtId="0" fontId="20" fillId="0" borderId="1" xfId="9" applyFont="1" applyBorder="1">
      <alignment vertical="center"/>
    </xf>
    <xf numFmtId="0" fontId="9" fillId="0" borderId="0" xfId="9" applyAlignment="1">
      <alignment horizontal="center" vertical="center"/>
    </xf>
    <xf numFmtId="0" fontId="20" fillId="0" borderId="0" xfId="9" applyFont="1">
      <alignment vertical="center"/>
    </xf>
    <xf numFmtId="176" fontId="9" fillId="0" borderId="0" xfId="9" applyNumberFormat="1">
      <alignment vertical="center"/>
    </xf>
    <xf numFmtId="9" fontId="23" fillId="3" borderId="1" xfId="9" applyNumberFormat="1" applyFont="1" applyFill="1" applyBorder="1" applyAlignment="1" applyProtection="1">
      <alignment vertical="center" wrapText="1"/>
      <protection locked="0"/>
    </xf>
    <xf numFmtId="178" fontId="24" fillId="0" borderId="1" xfId="9" applyNumberFormat="1" applyFont="1" applyBorder="1" applyAlignment="1">
      <alignment horizontal="center" vertical="center"/>
    </xf>
    <xf numFmtId="176" fontId="31" fillId="0" borderId="1" xfId="0" applyNumberFormat="1" applyFont="1" applyBorder="1" applyAlignment="1">
      <alignment horizontal="center" vertical="center" wrapText="1"/>
    </xf>
    <xf numFmtId="178" fontId="26" fillId="0" borderId="1" xfId="0" applyNumberFormat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177" fontId="1" fillId="0" borderId="1" xfId="1" applyNumberFormat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177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176" fontId="17" fillId="0" borderId="2" xfId="9" applyNumberFormat="1" applyFont="1" applyBorder="1">
      <alignment vertical="center"/>
    </xf>
    <xf numFmtId="0" fontId="17" fillId="0" borderId="1" xfId="9" applyFont="1" applyBorder="1" applyAlignment="1">
      <alignment vertical="center" wrapText="1"/>
    </xf>
    <xf numFmtId="0" fontId="18" fillId="3" borderId="1" xfId="9" applyFont="1" applyFill="1" applyBorder="1" applyAlignment="1">
      <alignment horizontal="center" vertical="center" wrapText="1"/>
    </xf>
    <xf numFmtId="178" fontId="9" fillId="0" borderId="1" xfId="9" applyNumberFormat="1" applyBorder="1">
      <alignment vertical="center"/>
    </xf>
    <xf numFmtId="0" fontId="9" fillId="0" borderId="1" xfId="9" applyBorder="1">
      <alignment vertical="center"/>
    </xf>
    <xf numFmtId="0" fontId="6" fillId="0" borderId="1" xfId="1" applyFont="1" applyBorder="1" applyAlignment="1">
      <alignment vertical="center" wrapText="1"/>
    </xf>
    <xf numFmtId="0" fontId="18" fillId="3" borderId="1" xfId="9" applyFont="1" applyFill="1" applyBorder="1" applyAlignment="1">
      <alignment vertical="center" wrapText="1"/>
    </xf>
    <xf numFmtId="9" fontId="22" fillId="3" borderId="1" xfId="9" applyNumberFormat="1" applyFont="1" applyFill="1" applyBorder="1" applyAlignment="1">
      <alignment horizontal="center" vertical="center" wrapText="1"/>
    </xf>
    <xf numFmtId="9" fontId="20" fillId="0" borderId="1" xfId="9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9" fontId="26" fillId="0" borderId="1" xfId="0" applyNumberFormat="1" applyFont="1" applyBorder="1" applyAlignment="1">
      <alignment horizontal="center" vertical="center" wrapText="1"/>
    </xf>
    <xf numFmtId="178" fontId="27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7" borderId="1" xfId="0" applyFont="1" applyFill="1" applyBorder="1" applyAlignment="1">
      <alignment horizontal="center" vertical="center" wrapText="1"/>
    </xf>
    <xf numFmtId="178" fontId="28" fillId="0" borderId="1" xfId="0" applyNumberFormat="1" applyFont="1" applyBorder="1" applyAlignment="1">
      <alignment horizontal="center" vertical="center" wrapText="1"/>
    </xf>
    <xf numFmtId="179" fontId="28" fillId="0" borderId="1" xfId="0" applyNumberFormat="1" applyFont="1" applyBorder="1" applyAlignment="1">
      <alignment horizontal="center" vertical="center" wrapText="1"/>
    </xf>
    <xf numFmtId="179" fontId="28" fillId="7" borderId="1" xfId="0" applyNumberFormat="1" applyFont="1" applyFill="1" applyBorder="1" applyAlignment="1">
      <alignment horizontal="center" vertical="center" wrapText="1"/>
    </xf>
    <xf numFmtId="178" fontId="2" fillId="7" borderId="1" xfId="0" applyNumberFormat="1" applyFont="1" applyFill="1" applyBorder="1" applyAlignment="1">
      <alignment horizontal="center" vertical="center" wrapText="1"/>
    </xf>
    <xf numFmtId="179" fontId="29" fillId="0" borderId="1" xfId="0" applyNumberFormat="1" applyFont="1" applyBorder="1" applyAlignment="1">
      <alignment horizontal="center" vertical="center" wrapText="1"/>
    </xf>
    <xf numFmtId="178" fontId="29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2" fillId="0" borderId="0" xfId="10">
      <alignment vertical="center"/>
    </xf>
    <xf numFmtId="0" fontId="32" fillId="0" borderId="0" xfId="10" applyAlignment="1">
      <alignment horizontal="center" vertical="center"/>
    </xf>
    <xf numFmtId="0" fontId="32" fillId="0" borderId="1" xfId="10" applyBorder="1" applyAlignment="1">
      <alignment horizontal="center" vertical="center"/>
    </xf>
    <xf numFmtId="0" fontId="24" fillId="0" borderId="1" xfId="10" applyFont="1" applyBorder="1" applyAlignment="1">
      <alignment horizontal="center" vertical="center"/>
    </xf>
    <xf numFmtId="0" fontId="32" fillId="0" borderId="5" xfId="10" applyBorder="1" applyAlignment="1">
      <alignment horizontal="left" vertical="center"/>
    </xf>
    <xf numFmtId="0" fontId="32" fillId="0" borderId="4" xfId="10" applyBorder="1" applyAlignment="1">
      <alignment horizontal="left" vertical="center"/>
    </xf>
    <xf numFmtId="0" fontId="32" fillId="0" borderId="3" xfId="10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178" fontId="29" fillId="0" borderId="1" xfId="0" applyNumberFormat="1" applyFont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178" fontId="25" fillId="0" borderId="1" xfId="0" applyNumberFormat="1" applyFont="1" applyBorder="1" applyAlignment="1">
      <alignment horizontal="center" vertical="center"/>
    </xf>
    <xf numFmtId="178" fontId="26" fillId="0" borderId="1" xfId="0" applyNumberFormat="1" applyFont="1" applyBorder="1" applyAlignment="1">
      <alignment horizontal="center" vertical="center" wrapText="1"/>
    </xf>
    <xf numFmtId="0" fontId="24" fillId="0" borderId="1" xfId="9" applyFont="1" applyBorder="1" applyAlignment="1">
      <alignment horizontal="center" vertical="center"/>
    </xf>
    <xf numFmtId="9" fontId="24" fillId="0" borderId="1" xfId="9" applyNumberFormat="1" applyFont="1" applyBorder="1" applyAlignment="1">
      <alignment horizontal="center" vertical="center"/>
    </xf>
    <xf numFmtId="0" fontId="18" fillId="3" borderId="1" xfId="9" applyFont="1" applyFill="1" applyBorder="1" applyAlignment="1">
      <alignment horizontal="center" vertical="center" wrapText="1"/>
    </xf>
    <xf numFmtId="0" fontId="16" fillId="3" borderId="1" xfId="9" applyFont="1" applyFill="1" applyBorder="1" applyAlignment="1">
      <alignment horizontal="center" vertical="center" wrapText="1"/>
    </xf>
    <xf numFmtId="9" fontId="20" fillId="0" borderId="1" xfId="9" applyNumberFormat="1" applyFont="1" applyBorder="1" applyAlignment="1">
      <alignment horizontal="center" vertical="center"/>
    </xf>
    <xf numFmtId="9" fontId="22" fillId="3" borderId="1" xfId="9" applyNumberFormat="1" applyFont="1" applyFill="1" applyBorder="1" applyAlignment="1">
      <alignment horizontal="center" vertical="center" wrapText="1"/>
    </xf>
  </cellXfs>
  <cellStyles count="11">
    <cellStyle name="差_RESULTS" xfId="2" xr:uid="{00000000-0005-0000-0000-000001000000}"/>
    <cellStyle name="常规" xfId="0" builtinId="0"/>
    <cellStyle name="常规 2" xfId="3" xr:uid="{00000000-0005-0000-0000-000003000000}"/>
    <cellStyle name="常规 3" xfId="4" xr:uid="{00000000-0005-0000-0000-000004000000}"/>
    <cellStyle name="常规 3 2" xfId="9" xr:uid="{FF7DBAD3-18FD-4B10-8778-910957F19682}"/>
    <cellStyle name="常规 4" xfId="5" xr:uid="{00000000-0005-0000-0000-000005000000}"/>
    <cellStyle name="常规 5" xfId="7" xr:uid="{00000000-0005-0000-0000-000006000000}"/>
    <cellStyle name="常规 6" xfId="10" xr:uid="{AFC6DC84-C6F2-4571-937A-61E2B599E7FA}"/>
    <cellStyle name="常规_xx产品报价单" xfId="1" xr:uid="{00000000-0005-0000-0000-000007000000}"/>
    <cellStyle name="好_RESULTS" xfId="8" xr:uid="{00000000-0005-0000-0000-000008000000}"/>
    <cellStyle name="千位分隔 2" xfId="6" xr:uid="{00000000-0005-0000-0000-000009000000}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9" defaultRowHeight="15.6" x14ac:dyDescent="0.25"/>
  <sheetData/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1BA6C-9814-4978-8B9A-9B05443481E4}">
  <dimension ref="A1:D4"/>
  <sheetViews>
    <sheetView workbookViewId="0">
      <selection activeCell="C3" sqref="C3"/>
    </sheetView>
  </sheetViews>
  <sheetFormatPr defaultRowHeight="14.4" x14ac:dyDescent="0.25"/>
  <cols>
    <col min="1" max="1" width="8.796875" style="61"/>
    <col min="2" max="2" width="17.296875" style="61" customWidth="1"/>
    <col min="3" max="3" width="22.5" style="61" customWidth="1"/>
    <col min="4" max="4" width="14.296875" style="61" customWidth="1"/>
    <col min="5" max="16384" width="8.796875" style="60"/>
  </cols>
  <sheetData>
    <row r="1" spans="1:4" ht="30" customHeight="1" x14ac:dyDescent="0.25">
      <c r="A1" s="63" t="s">
        <v>116</v>
      </c>
      <c r="B1" s="63"/>
      <c r="C1" s="63"/>
      <c r="D1" s="63"/>
    </row>
    <row r="2" spans="1:4" ht="30" customHeight="1" x14ac:dyDescent="0.25">
      <c r="A2" s="62" t="s">
        <v>115</v>
      </c>
      <c r="B2" s="62" t="s">
        <v>114</v>
      </c>
      <c r="C2" s="62" t="s">
        <v>113</v>
      </c>
      <c r="D2" s="62" t="s">
        <v>112</v>
      </c>
    </row>
    <row r="3" spans="1:4" ht="30" customHeight="1" x14ac:dyDescent="0.25">
      <c r="A3" s="62">
        <v>1</v>
      </c>
      <c r="B3" s="62" t="s">
        <v>111</v>
      </c>
      <c r="C3" s="62">
        <f>'表0、内墙涂料集采价汇总'!F9</f>
        <v>0</v>
      </c>
      <c r="D3" s="62"/>
    </row>
    <row r="4" spans="1:4" ht="22.2" customHeight="1" x14ac:dyDescent="0.25">
      <c r="A4" s="64" t="s">
        <v>110</v>
      </c>
      <c r="B4" s="65"/>
      <c r="C4" s="65"/>
      <c r="D4" s="66"/>
    </row>
  </sheetData>
  <mergeCells count="2">
    <mergeCell ref="A1:D1"/>
    <mergeCell ref="A4:D4"/>
  </mergeCells>
  <phoneticPr fontId="33" type="noConversion"/>
  <printOptions horizontalCentered="1"/>
  <pageMargins left="0.70866141732283472" right="0.70866141732283472" top="2.7165354330708662" bottom="0.74803149606299213" header="0.31496062992125984" footer="0.31496062992125984"/>
  <pageSetup paperSize="8" scale="22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1CCE7-7AD4-4E27-8981-C3CC8720CD08}">
  <dimension ref="A1:G10"/>
  <sheetViews>
    <sheetView workbookViewId="0">
      <selection activeCell="F9" sqref="F9"/>
    </sheetView>
  </sheetViews>
  <sheetFormatPr defaultRowHeight="15.6" x14ac:dyDescent="0.25"/>
  <cols>
    <col min="2" max="2" width="13.5" customWidth="1"/>
    <col min="3" max="3" width="20.69921875" customWidth="1"/>
    <col min="5" max="6" width="14.5" customWidth="1"/>
    <col min="7" max="7" width="16.19921875" customWidth="1"/>
  </cols>
  <sheetData>
    <row r="1" spans="1:7" ht="20.399999999999999" x14ac:dyDescent="0.25">
      <c r="A1" s="67" t="s">
        <v>99</v>
      </c>
      <c r="B1" s="67"/>
      <c r="C1" s="67"/>
      <c r="D1" s="67"/>
      <c r="E1" s="67"/>
      <c r="F1" s="67"/>
      <c r="G1" s="67"/>
    </row>
    <row r="2" spans="1:7" ht="28.8" x14ac:dyDescent="0.25">
      <c r="A2" s="36" t="s">
        <v>0</v>
      </c>
      <c r="B2" s="35" t="s">
        <v>77</v>
      </c>
      <c r="C2" s="35" t="s">
        <v>78</v>
      </c>
      <c r="D2" s="18" t="s">
        <v>79</v>
      </c>
      <c r="E2" s="18" t="s">
        <v>3</v>
      </c>
      <c r="F2" s="18" t="s">
        <v>86</v>
      </c>
      <c r="G2" s="35" t="s">
        <v>1</v>
      </c>
    </row>
    <row r="3" spans="1:7" x14ac:dyDescent="0.25">
      <c r="A3" s="36">
        <v>1</v>
      </c>
      <c r="B3" s="68" t="s">
        <v>80</v>
      </c>
      <c r="C3" s="35" t="s">
        <v>64</v>
      </c>
      <c r="D3" s="18">
        <f>'表2、内墙体系清单'!T4</f>
        <v>0</v>
      </c>
      <c r="E3" s="18">
        <f>'表1、内墙模拟清单量'!C3</f>
        <v>268800</v>
      </c>
      <c r="F3" s="18">
        <f>D3*E3</f>
        <v>0</v>
      </c>
      <c r="G3" s="68"/>
    </row>
    <row r="4" spans="1:7" x14ac:dyDescent="0.25">
      <c r="A4" s="36">
        <v>2</v>
      </c>
      <c r="B4" s="68"/>
      <c r="C4" s="35" t="s">
        <v>71</v>
      </c>
      <c r="D4" s="18">
        <f>'表2、内墙体系清单'!T7</f>
        <v>0</v>
      </c>
      <c r="E4" s="18">
        <f>'表1、内墙模拟清单量'!C4</f>
        <v>537600</v>
      </c>
      <c r="F4" s="18">
        <f t="shared" ref="F4:F8" si="0">D4*E4</f>
        <v>0</v>
      </c>
      <c r="G4" s="68"/>
    </row>
    <row r="5" spans="1:7" x14ac:dyDescent="0.25">
      <c r="A5" s="36">
        <v>3</v>
      </c>
      <c r="B5" s="68"/>
      <c r="C5" s="35" t="s">
        <v>73</v>
      </c>
      <c r="D5" s="18">
        <f>'表2、内墙体系清单'!T10</f>
        <v>0</v>
      </c>
      <c r="E5" s="18">
        <f>'表1、内墙模拟清单量'!C5</f>
        <v>537600</v>
      </c>
      <c r="F5" s="18">
        <f t="shared" si="0"/>
        <v>0</v>
      </c>
      <c r="G5" s="68"/>
    </row>
    <row r="6" spans="1:7" x14ac:dyDescent="0.25">
      <c r="A6" s="36">
        <v>4</v>
      </c>
      <c r="B6" s="68"/>
      <c r="C6" s="35" t="s">
        <v>75</v>
      </c>
      <c r="D6" s="18">
        <f>'表2、内墙体系清单'!T13</f>
        <v>0</v>
      </c>
      <c r="E6" s="18">
        <f>'表1、内墙模拟清单量'!C6</f>
        <v>67200</v>
      </c>
      <c r="F6" s="18">
        <f t="shared" si="0"/>
        <v>0</v>
      </c>
      <c r="G6" s="68"/>
    </row>
    <row r="7" spans="1:7" x14ac:dyDescent="0.25">
      <c r="A7" s="36">
        <v>5</v>
      </c>
      <c r="B7" s="68"/>
      <c r="C7" s="35" t="s">
        <v>84</v>
      </c>
      <c r="D7" s="18">
        <f>'表2、内墙体系清单'!T16</f>
        <v>0</v>
      </c>
      <c r="E7" s="18">
        <f>'表1、内墙模拟清单量'!C7</f>
        <v>268800</v>
      </c>
      <c r="F7" s="18">
        <f t="shared" si="0"/>
        <v>0</v>
      </c>
      <c r="G7" s="68"/>
    </row>
    <row r="8" spans="1:7" x14ac:dyDescent="0.25">
      <c r="A8" s="36">
        <v>6</v>
      </c>
      <c r="B8" s="68"/>
      <c r="C8" s="35" t="s">
        <v>82</v>
      </c>
      <c r="D8" s="18">
        <f>'表2、内墙体系清单'!T19</f>
        <v>0</v>
      </c>
      <c r="E8" s="18">
        <f>'表1、内墙模拟清单量'!C8</f>
        <v>720000</v>
      </c>
      <c r="F8" s="18">
        <f t="shared" si="0"/>
        <v>0</v>
      </c>
      <c r="G8" s="68"/>
    </row>
    <row r="9" spans="1:7" x14ac:dyDescent="0.25">
      <c r="A9" s="36">
        <v>7</v>
      </c>
      <c r="B9" s="69" t="s">
        <v>87</v>
      </c>
      <c r="C9" s="69"/>
      <c r="D9" s="18" t="s">
        <v>88</v>
      </c>
      <c r="E9" s="18">
        <f>SUM(E3:E8)</f>
        <v>2400000</v>
      </c>
      <c r="F9" s="18">
        <f>SUM(F3:F8)</f>
        <v>0</v>
      </c>
      <c r="G9" s="68"/>
    </row>
    <row r="10" spans="1:7" x14ac:dyDescent="0.25">
      <c r="A10" s="70" t="s">
        <v>109</v>
      </c>
      <c r="B10" s="70"/>
      <c r="C10" s="70"/>
      <c r="D10" s="70"/>
      <c r="E10" s="70"/>
      <c r="F10" s="70"/>
      <c r="G10" s="70"/>
    </row>
  </sheetData>
  <mergeCells count="5">
    <mergeCell ref="A1:G1"/>
    <mergeCell ref="B3:B8"/>
    <mergeCell ref="B9:C9"/>
    <mergeCell ref="G3:G9"/>
    <mergeCell ref="A10:G10"/>
  </mergeCells>
  <phoneticPr fontId="11" type="noConversion"/>
  <printOptions horizontalCentered="1"/>
  <pageMargins left="0.70866141732283472" right="0.70866141732283472" top="1.9291338582677167" bottom="0.74803149606299213" header="0.31496062992125984" footer="0.31496062992125984"/>
  <pageSetup paperSize="8" scale="1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9"/>
  <sheetViews>
    <sheetView view="pageBreakPreview" zoomScale="115" zoomScaleNormal="100" workbookViewId="0">
      <selection activeCell="C8" sqref="C8"/>
    </sheetView>
  </sheetViews>
  <sheetFormatPr defaultColWidth="9" defaultRowHeight="15.6" x14ac:dyDescent="0.25"/>
  <cols>
    <col min="1" max="1" width="4.69921875" style="34" customWidth="1"/>
    <col min="2" max="2" width="28.69921875" customWidth="1"/>
    <col min="3" max="3" width="14.19921875" style="33" customWidth="1"/>
    <col min="4" max="4" width="15.59765625" customWidth="1"/>
  </cols>
  <sheetData>
    <row r="1" spans="1:25" ht="36" customHeight="1" x14ac:dyDescent="0.25">
      <c r="A1" s="67" t="s">
        <v>100</v>
      </c>
      <c r="B1" s="67"/>
      <c r="C1" s="67"/>
      <c r="D1" s="67"/>
    </row>
    <row r="2" spans="1:25" s="28" customFormat="1" ht="25.05" customHeight="1" x14ac:dyDescent="0.25">
      <c r="A2" s="20" t="s">
        <v>101</v>
      </c>
      <c r="B2" s="20" t="s">
        <v>102</v>
      </c>
      <c r="C2" s="21" t="s">
        <v>103</v>
      </c>
      <c r="D2" s="20" t="s">
        <v>104</v>
      </c>
      <c r="E2" s="22"/>
      <c r="F2" s="22"/>
      <c r="G2"/>
      <c r="H2"/>
      <c r="I2"/>
      <c r="J2" s="23"/>
      <c r="K2" s="23"/>
      <c r="L2" s="23"/>
      <c r="M2" s="23"/>
      <c r="N2" s="24"/>
      <c r="O2" s="24"/>
      <c r="P2" s="25"/>
      <c r="Q2" s="26"/>
      <c r="R2" s="26"/>
      <c r="S2" s="26"/>
      <c r="T2" s="26"/>
      <c r="U2" s="26"/>
      <c r="V2" s="26"/>
      <c r="W2" s="27"/>
      <c r="X2" s="26"/>
      <c r="Y2"/>
    </row>
    <row r="3" spans="1:25" x14ac:dyDescent="0.25">
      <c r="A3" s="29">
        <v>1</v>
      </c>
      <c r="B3" s="30" t="s">
        <v>105</v>
      </c>
      <c r="C3" s="31">
        <v>268800</v>
      </c>
      <c r="D3" s="32"/>
    </row>
    <row r="4" spans="1:25" ht="15" customHeight="1" x14ac:dyDescent="0.25">
      <c r="A4" s="29">
        <v>2</v>
      </c>
      <c r="B4" s="30" t="s">
        <v>71</v>
      </c>
      <c r="C4" s="31">
        <v>537600</v>
      </c>
      <c r="D4" s="32"/>
    </row>
    <row r="5" spans="1:25" ht="15" customHeight="1" x14ac:dyDescent="0.25">
      <c r="A5" s="29">
        <v>3</v>
      </c>
      <c r="B5" s="42" t="s">
        <v>106</v>
      </c>
      <c r="C5" s="31">
        <v>537600</v>
      </c>
      <c r="D5" s="32"/>
    </row>
    <row r="6" spans="1:25" ht="15" customHeight="1" x14ac:dyDescent="0.25">
      <c r="A6" s="29">
        <v>4</v>
      </c>
      <c r="B6" s="30" t="s">
        <v>75</v>
      </c>
      <c r="C6" s="31">
        <v>67200</v>
      </c>
      <c r="D6" s="32"/>
    </row>
    <row r="7" spans="1:25" ht="15" customHeight="1" x14ac:dyDescent="0.25">
      <c r="A7" s="29">
        <v>5</v>
      </c>
      <c r="B7" s="42" t="s">
        <v>107</v>
      </c>
      <c r="C7" s="31">
        <v>268800</v>
      </c>
      <c r="D7" s="32"/>
    </row>
    <row r="8" spans="1:25" ht="15" customHeight="1" x14ac:dyDescent="0.25">
      <c r="A8" s="29">
        <v>6</v>
      </c>
      <c r="B8" s="2" t="s">
        <v>83</v>
      </c>
      <c r="C8" s="31">
        <v>720000</v>
      </c>
      <c r="D8" s="32"/>
    </row>
    <row r="9" spans="1:25" x14ac:dyDescent="0.25">
      <c r="A9" s="32" t="s">
        <v>108</v>
      </c>
      <c r="B9" s="32"/>
      <c r="C9" s="31"/>
      <c r="D9" s="32"/>
    </row>
  </sheetData>
  <mergeCells count="1">
    <mergeCell ref="A1:D1"/>
  </mergeCells>
  <phoneticPr fontId="15" type="noConversion"/>
  <printOptions horizontalCentered="1"/>
  <pageMargins left="0.70866141732283472" right="0.70866141732283472" top="1.7322834645669292" bottom="0.74803149606299213" header="0.31496062992125984" footer="0.31496062992125984"/>
  <pageSetup paperSize="8" scale="22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A1ED7-7609-4EC1-8DA1-0E21CA45EFCC}">
  <sheetPr>
    <pageSetUpPr fitToPage="1"/>
  </sheetPr>
  <dimension ref="A1:T23"/>
  <sheetViews>
    <sheetView tabSelected="1" zoomScale="70" zoomScaleNormal="70" workbookViewId="0">
      <selection activeCell="A22" sqref="A22:T23"/>
    </sheetView>
  </sheetViews>
  <sheetFormatPr defaultRowHeight="15.6" x14ac:dyDescent="0.25"/>
  <cols>
    <col min="4" max="4" width="34.296875" customWidth="1"/>
    <col min="7" max="7" width="12.8984375" customWidth="1"/>
    <col min="9" max="9" width="17.09765625" customWidth="1"/>
    <col min="20" max="20" width="11.19921875" customWidth="1"/>
  </cols>
  <sheetData>
    <row r="1" spans="1:20" ht="20.399999999999999" x14ac:dyDescent="0.25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0" ht="24" x14ac:dyDescent="0.25">
      <c r="A2" s="71" t="s">
        <v>38</v>
      </c>
      <c r="B2" s="71" t="s">
        <v>39</v>
      </c>
      <c r="C2" s="71" t="s">
        <v>40</v>
      </c>
      <c r="D2" s="71" t="s">
        <v>41</v>
      </c>
      <c r="E2" s="71" t="s">
        <v>42</v>
      </c>
      <c r="F2" s="71"/>
      <c r="G2" s="71" t="s">
        <v>17</v>
      </c>
      <c r="H2" s="71" t="s">
        <v>43</v>
      </c>
      <c r="I2" s="75" t="s">
        <v>44</v>
      </c>
      <c r="J2" s="46" t="s">
        <v>45</v>
      </c>
      <c r="K2" s="47" t="s">
        <v>46</v>
      </c>
      <c r="L2" s="46" t="s">
        <v>47</v>
      </c>
      <c r="M2" s="46" t="s">
        <v>91</v>
      </c>
      <c r="N2" s="48" t="s">
        <v>48</v>
      </c>
      <c r="O2" s="19" t="s">
        <v>49</v>
      </c>
      <c r="P2" s="19" t="s">
        <v>50</v>
      </c>
      <c r="Q2" s="19" t="s">
        <v>4</v>
      </c>
      <c r="R2" s="19" t="s">
        <v>51</v>
      </c>
      <c r="S2" s="49" t="s">
        <v>52</v>
      </c>
      <c r="T2" s="49" t="s">
        <v>53</v>
      </c>
    </row>
    <row r="3" spans="1:20" x14ac:dyDescent="0.25">
      <c r="A3" s="71"/>
      <c r="B3" s="71"/>
      <c r="C3" s="71"/>
      <c r="D3" s="71"/>
      <c r="E3" s="71"/>
      <c r="F3" s="71"/>
      <c r="G3" s="71"/>
      <c r="H3" s="71"/>
      <c r="I3" s="75"/>
      <c r="J3" s="46" t="s">
        <v>54</v>
      </c>
      <c r="K3" s="47" t="s">
        <v>55</v>
      </c>
      <c r="L3" s="46" t="s">
        <v>56</v>
      </c>
      <c r="M3" s="46"/>
      <c r="N3" s="48" t="s">
        <v>57</v>
      </c>
      <c r="O3" s="19" t="s">
        <v>58</v>
      </c>
      <c r="P3" s="19" t="s">
        <v>59</v>
      </c>
      <c r="Q3" s="19" t="s">
        <v>60</v>
      </c>
      <c r="R3" s="19" t="s">
        <v>61</v>
      </c>
      <c r="S3" s="49" t="s">
        <v>62</v>
      </c>
      <c r="T3" s="49" t="s">
        <v>62</v>
      </c>
    </row>
    <row r="4" spans="1:20" ht="15" customHeight="1" x14ac:dyDescent="0.25">
      <c r="A4" s="71">
        <v>1</v>
      </c>
      <c r="B4" s="71" t="s">
        <v>63</v>
      </c>
      <c r="C4" s="71" t="s">
        <v>81</v>
      </c>
      <c r="D4" s="50" t="s">
        <v>95</v>
      </c>
      <c r="E4" s="51" t="s">
        <v>5</v>
      </c>
      <c r="F4" s="51" t="s">
        <v>65</v>
      </c>
      <c r="G4" s="52" t="s">
        <v>119</v>
      </c>
      <c r="H4" s="52"/>
      <c r="I4" s="53" t="s">
        <v>11</v>
      </c>
      <c r="J4" s="54"/>
      <c r="K4" s="53"/>
      <c r="L4" s="54"/>
      <c r="M4" s="54"/>
      <c r="N4" s="55"/>
      <c r="O4" s="53">
        <f>N4*P4</f>
        <v>0</v>
      </c>
      <c r="P4" s="56"/>
      <c r="Q4" s="53">
        <v>2</v>
      </c>
      <c r="R4" s="57">
        <v>1500</v>
      </c>
      <c r="S4" s="58">
        <f>Q4*P4</f>
        <v>0</v>
      </c>
      <c r="T4" s="72">
        <f>S4+S5+S6</f>
        <v>0</v>
      </c>
    </row>
    <row r="5" spans="1:20" x14ac:dyDescent="0.25">
      <c r="A5" s="71"/>
      <c r="B5" s="71"/>
      <c r="C5" s="71"/>
      <c r="D5" s="50" t="s">
        <v>8</v>
      </c>
      <c r="E5" s="51" t="s">
        <v>6</v>
      </c>
      <c r="F5" s="51" t="s">
        <v>66</v>
      </c>
      <c r="G5" s="52" t="s">
        <v>67</v>
      </c>
      <c r="H5" s="52"/>
      <c r="I5" s="53" t="s">
        <v>88</v>
      </c>
      <c r="J5" s="54" t="s">
        <v>68</v>
      </c>
      <c r="K5" s="53" t="s">
        <v>68</v>
      </c>
      <c r="L5" s="54" t="s">
        <v>68</v>
      </c>
      <c r="M5" s="54" t="s">
        <v>68</v>
      </c>
      <c r="N5" s="55"/>
      <c r="O5" s="53">
        <f t="shared" ref="O5:O21" si="0">N5*P5</f>
        <v>0</v>
      </c>
      <c r="P5" s="56"/>
      <c r="Q5" s="53">
        <v>0.12</v>
      </c>
      <c r="R5" s="54">
        <v>50</v>
      </c>
      <c r="S5" s="58">
        <f t="shared" ref="S5:S21" si="1">Q5*P5</f>
        <v>0</v>
      </c>
      <c r="T5" s="72"/>
    </row>
    <row r="6" spans="1:20" x14ac:dyDescent="0.25">
      <c r="A6" s="71"/>
      <c r="B6" s="71"/>
      <c r="C6" s="71"/>
      <c r="D6" s="50" t="s">
        <v>36</v>
      </c>
      <c r="E6" s="51" t="s">
        <v>69</v>
      </c>
      <c r="F6" s="51" t="s">
        <v>65</v>
      </c>
      <c r="G6" s="52" t="s">
        <v>70</v>
      </c>
      <c r="H6" s="52"/>
      <c r="I6" s="53" t="s">
        <v>7</v>
      </c>
      <c r="J6" s="54">
        <v>350</v>
      </c>
      <c r="K6" s="53">
        <v>0.9</v>
      </c>
      <c r="L6" s="54" t="s">
        <v>68</v>
      </c>
      <c r="M6" s="54" t="s">
        <v>68</v>
      </c>
      <c r="N6" s="55"/>
      <c r="O6" s="53">
        <f t="shared" si="0"/>
        <v>0</v>
      </c>
      <c r="P6" s="56"/>
      <c r="Q6" s="53">
        <v>0.21</v>
      </c>
      <c r="R6" s="54">
        <v>80</v>
      </c>
      <c r="S6" s="58">
        <f t="shared" si="1"/>
        <v>0</v>
      </c>
      <c r="T6" s="72"/>
    </row>
    <row r="7" spans="1:20" x14ac:dyDescent="0.25">
      <c r="A7" s="71"/>
      <c r="B7" s="71"/>
      <c r="C7" s="71" t="s">
        <v>71</v>
      </c>
      <c r="D7" s="50" t="s">
        <v>95</v>
      </c>
      <c r="E7" s="51" t="s">
        <v>5</v>
      </c>
      <c r="F7" s="51" t="s">
        <v>65</v>
      </c>
      <c r="G7" s="52" t="s">
        <v>119</v>
      </c>
      <c r="H7" s="52"/>
      <c r="I7" s="53" t="s">
        <v>11</v>
      </c>
      <c r="J7" s="54"/>
      <c r="K7" s="53"/>
      <c r="L7" s="54"/>
      <c r="M7" s="54"/>
      <c r="N7" s="55"/>
      <c r="O7" s="53">
        <f t="shared" si="0"/>
        <v>0</v>
      </c>
      <c r="P7" s="56"/>
      <c r="Q7" s="53">
        <v>2</v>
      </c>
      <c r="R7" s="54">
        <v>1500</v>
      </c>
      <c r="S7" s="58">
        <f t="shared" si="1"/>
        <v>0</v>
      </c>
      <c r="T7" s="72">
        <f>S7+S8+S9</f>
        <v>0</v>
      </c>
    </row>
    <row r="8" spans="1:20" x14ac:dyDescent="0.25">
      <c r="A8" s="71"/>
      <c r="B8" s="71"/>
      <c r="C8" s="71"/>
      <c r="D8" s="50" t="s">
        <v>8</v>
      </c>
      <c r="E8" s="51" t="s">
        <v>6</v>
      </c>
      <c r="F8" s="51" t="s">
        <v>66</v>
      </c>
      <c r="G8" s="52" t="s">
        <v>67</v>
      </c>
      <c r="H8" s="52"/>
      <c r="I8" s="53" t="s">
        <v>68</v>
      </c>
      <c r="J8" s="54" t="s">
        <v>68</v>
      </c>
      <c r="K8" s="53" t="s">
        <v>68</v>
      </c>
      <c r="L8" s="54" t="s">
        <v>88</v>
      </c>
      <c r="M8" s="54" t="s">
        <v>68</v>
      </c>
      <c r="N8" s="55"/>
      <c r="O8" s="53">
        <f t="shared" si="0"/>
        <v>0</v>
      </c>
      <c r="P8" s="56"/>
      <c r="Q8" s="53">
        <v>0.12</v>
      </c>
      <c r="R8" s="54">
        <v>50</v>
      </c>
      <c r="S8" s="58">
        <f t="shared" si="1"/>
        <v>0</v>
      </c>
      <c r="T8" s="72"/>
    </row>
    <row r="9" spans="1:20" x14ac:dyDescent="0.25">
      <c r="A9" s="71"/>
      <c r="B9" s="71"/>
      <c r="C9" s="71"/>
      <c r="D9" s="50" t="s">
        <v>36</v>
      </c>
      <c r="E9" s="51" t="s">
        <v>69</v>
      </c>
      <c r="F9" s="51" t="s">
        <v>65</v>
      </c>
      <c r="G9" s="52" t="s">
        <v>89</v>
      </c>
      <c r="H9" s="52"/>
      <c r="I9" s="53" t="s">
        <v>9</v>
      </c>
      <c r="J9" s="54">
        <v>1500</v>
      </c>
      <c r="K9" s="53">
        <v>0.93</v>
      </c>
      <c r="L9" s="54">
        <v>0</v>
      </c>
      <c r="M9" s="54" t="s">
        <v>68</v>
      </c>
      <c r="N9" s="55"/>
      <c r="O9" s="53">
        <f t="shared" si="0"/>
        <v>0</v>
      </c>
      <c r="P9" s="56"/>
      <c r="Q9" s="53">
        <v>0.21</v>
      </c>
      <c r="R9" s="54">
        <v>80</v>
      </c>
      <c r="S9" s="58">
        <f t="shared" si="1"/>
        <v>0</v>
      </c>
      <c r="T9" s="72"/>
    </row>
    <row r="10" spans="1:20" x14ac:dyDescent="0.25">
      <c r="A10" s="71"/>
      <c r="B10" s="71"/>
      <c r="C10" s="71" t="s">
        <v>73</v>
      </c>
      <c r="D10" s="50" t="s">
        <v>95</v>
      </c>
      <c r="E10" s="51" t="s">
        <v>5</v>
      </c>
      <c r="F10" s="51" t="s">
        <v>65</v>
      </c>
      <c r="G10" s="52" t="s">
        <v>119</v>
      </c>
      <c r="H10" s="52"/>
      <c r="I10" s="53" t="s">
        <v>11</v>
      </c>
      <c r="J10" s="54"/>
      <c r="K10" s="53"/>
      <c r="L10" s="54" t="s">
        <v>88</v>
      </c>
      <c r="M10" s="54"/>
      <c r="N10" s="55"/>
      <c r="O10" s="53">
        <f t="shared" si="0"/>
        <v>0</v>
      </c>
      <c r="P10" s="56"/>
      <c r="Q10" s="53">
        <v>2</v>
      </c>
      <c r="R10" s="54">
        <v>1500</v>
      </c>
      <c r="S10" s="58">
        <f t="shared" si="1"/>
        <v>0</v>
      </c>
      <c r="T10" s="72">
        <f>S10+S11+S12</f>
        <v>0</v>
      </c>
    </row>
    <row r="11" spans="1:20" x14ac:dyDescent="0.25">
      <c r="A11" s="71"/>
      <c r="B11" s="71"/>
      <c r="C11" s="71"/>
      <c r="D11" s="50" t="s">
        <v>8</v>
      </c>
      <c r="E11" s="51" t="s">
        <v>6</v>
      </c>
      <c r="F11" s="51" t="s">
        <v>66</v>
      </c>
      <c r="G11" s="52" t="s">
        <v>67</v>
      </c>
      <c r="H11" s="52"/>
      <c r="I11" s="53" t="s">
        <v>68</v>
      </c>
      <c r="J11" s="54" t="s">
        <v>68</v>
      </c>
      <c r="K11" s="53" t="s">
        <v>68</v>
      </c>
      <c r="L11" s="54" t="s">
        <v>68</v>
      </c>
      <c r="M11" s="54" t="s">
        <v>88</v>
      </c>
      <c r="N11" s="55"/>
      <c r="O11" s="53">
        <f t="shared" si="0"/>
        <v>0</v>
      </c>
      <c r="P11" s="56"/>
      <c r="Q11" s="53">
        <v>0.12</v>
      </c>
      <c r="R11" s="54">
        <v>50</v>
      </c>
      <c r="S11" s="58">
        <f t="shared" si="1"/>
        <v>0</v>
      </c>
      <c r="T11" s="72"/>
    </row>
    <row r="12" spans="1:20" ht="46.5" customHeight="1" x14ac:dyDescent="0.25">
      <c r="A12" s="71"/>
      <c r="B12" s="71"/>
      <c r="C12" s="71"/>
      <c r="D12" s="50" t="s">
        <v>36</v>
      </c>
      <c r="E12" s="51" t="s">
        <v>69</v>
      </c>
      <c r="F12" s="51" t="s">
        <v>65</v>
      </c>
      <c r="G12" s="52" t="s">
        <v>74</v>
      </c>
      <c r="H12" s="52"/>
      <c r="I12" s="53" t="s">
        <v>90</v>
      </c>
      <c r="J12" s="54">
        <v>10000</v>
      </c>
      <c r="K12" s="53">
        <v>0.95</v>
      </c>
      <c r="L12" s="54">
        <v>0</v>
      </c>
      <c r="M12" s="54" t="s">
        <v>88</v>
      </c>
      <c r="N12" s="55"/>
      <c r="O12" s="53">
        <f t="shared" si="0"/>
        <v>0</v>
      </c>
      <c r="P12" s="56"/>
      <c r="Q12" s="53">
        <v>0.2</v>
      </c>
      <c r="R12" s="54">
        <v>80</v>
      </c>
      <c r="S12" s="58">
        <f t="shared" si="1"/>
        <v>0</v>
      </c>
      <c r="T12" s="72"/>
    </row>
    <row r="13" spans="1:20" x14ac:dyDescent="0.25">
      <c r="A13" s="71"/>
      <c r="B13" s="71"/>
      <c r="C13" s="71" t="s">
        <v>75</v>
      </c>
      <c r="D13" s="50" t="s">
        <v>95</v>
      </c>
      <c r="E13" s="51" t="s">
        <v>5</v>
      </c>
      <c r="F13" s="51" t="s">
        <v>65</v>
      </c>
      <c r="G13" s="52" t="s">
        <v>119</v>
      </c>
      <c r="H13" s="52"/>
      <c r="I13" s="53" t="s">
        <v>11</v>
      </c>
      <c r="J13" s="54"/>
      <c r="K13" s="53"/>
      <c r="L13" s="54"/>
      <c r="M13" s="54"/>
      <c r="N13" s="55"/>
      <c r="O13" s="53">
        <f t="shared" si="0"/>
        <v>0</v>
      </c>
      <c r="P13" s="56"/>
      <c r="Q13" s="53">
        <v>2</v>
      </c>
      <c r="R13" s="54">
        <v>1500</v>
      </c>
      <c r="S13" s="58">
        <f t="shared" si="1"/>
        <v>0</v>
      </c>
      <c r="T13" s="72">
        <f>S13+S14+S15</f>
        <v>0</v>
      </c>
    </row>
    <row r="14" spans="1:20" x14ac:dyDescent="0.25">
      <c r="A14" s="71"/>
      <c r="B14" s="71"/>
      <c r="C14" s="71"/>
      <c r="D14" s="50" t="s">
        <v>8</v>
      </c>
      <c r="E14" s="51" t="s">
        <v>6</v>
      </c>
      <c r="F14" s="51" t="s">
        <v>66</v>
      </c>
      <c r="G14" s="52" t="s">
        <v>67</v>
      </c>
      <c r="H14" s="52"/>
      <c r="I14" s="53" t="s">
        <v>68</v>
      </c>
      <c r="J14" s="54" t="s">
        <v>68</v>
      </c>
      <c r="K14" s="53" t="s">
        <v>68</v>
      </c>
      <c r="L14" s="54" t="s">
        <v>68</v>
      </c>
      <c r="M14" s="54" t="s">
        <v>68</v>
      </c>
      <c r="N14" s="55"/>
      <c r="O14" s="53">
        <f t="shared" si="0"/>
        <v>0</v>
      </c>
      <c r="P14" s="56"/>
      <c r="Q14" s="53">
        <v>0.12</v>
      </c>
      <c r="R14" s="54">
        <v>50</v>
      </c>
      <c r="S14" s="58">
        <f t="shared" si="1"/>
        <v>0</v>
      </c>
      <c r="T14" s="72"/>
    </row>
    <row r="15" spans="1:20" x14ac:dyDescent="0.25">
      <c r="A15" s="71"/>
      <c r="B15" s="71"/>
      <c r="C15" s="71"/>
      <c r="D15" s="50" t="s">
        <v>96</v>
      </c>
      <c r="E15" s="51" t="s">
        <v>69</v>
      </c>
      <c r="F15" s="51" t="s">
        <v>65</v>
      </c>
      <c r="G15" s="52" t="s">
        <v>118</v>
      </c>
      <c r="H15" s="52"/>
      <c r="I15" s="53" t="s">
        <v>9</v>
      </c>
      <c r="J15" s="54">
        <v>1500</v>
      </c>
      <c r="K15" s="53">
        <v>0.93</v>
      </c>
      <c r="L15" s="59">
        <v>0</v>
      </c>
      <c r="M15" s="54" t="s">
        <v>68</v>
      </c>
      <c r="N15" s="55"/>
      <c r="O15" s="53">
        <f t="shared" si="0"/>
        <v>0</v>
      </c>
      <c r="P15" s="56"/>
      <c r="Q15" s="53">
        <v>0.2</v>
      </c>
      <c r="R15" s="54">
        <v>80</v>
      </c>
      <c r="S15" s="58">
        <f t="shared" si="1"/>
        <v>0</v>
      </c>
      <c r="T15" s="72"/>
    </row>
    <row r="16" spans="1:20" x14ac:dyDescent="0.25">
      <c r="A16" s="71"/>
      <c r="B16" s="71"/>
      <c r="C16" s="71" t="s">
        <v>76</v>
      </c>
      <c r="D16" s="50" t="s">
        <v>95</v>
      </c>
      <c r="E16" s="51" t="s">
        <v>5</v>
      </c>
      <c r="F16" s="51" t="s">
        <v>65</v>
      </c>
      <c r="G16" s="52" t="s">
        <v>119</v>
      </c>
      <c r="H16" s="52"/>
      <c r="I16" s="53" t="s">
        <v>11</v>
      </c>
      <c r="J16" s="54"/>
      <c r="K16" s="53"/>
      <c r="L16" s="54"/>
      <c r="M16" s="54"/>
      <c r="N16" s="55"/>
      <c r="O16" s="53">
        <f t="shared" si="0"/>
        <v>0</v>
      </c>
      <c r="P16" s="56"/>
      <c r="Q16" s="53">
        <v>2</v>
      </c>
      <c r="R16" s="54">
        <v>1500</v>
      </c>
      <c r="S16" s="58">
        <f t="shared" si="1"/>
        <v>0</v>
      </c>
      <c r="T16" s="72">
        <f>S16+S17+S18</f>
        <v>0</v>
      </c>
    </row>
    <row r="17" spans="1:20" x14ac:dyDescent="0.25">
      <c r="A17" s="71"/>
      <c r="B17" s="71"/>
      <c r="C17" s="71"/>
      <c r="D17" s="50" t="s">
        <v>8</v>
      </c>
      <c r="E17" s="51" t="s">
        <v>6</v>
      </c>
      <c r="F17" s="51" t="s">
        <v>66</v>
      </c>
      <c r="G17" s="52" t="s">
        <v>67</v>
      </c>
      <c r="H17" s="52"/>
      <c r="I17" s="53" t="s">
        <v>68</v>
      </c>
      <c r="J17" s="54" t="s">
        <v>68</v>
      </c>
      <c r="K17" s="53" t="s">
        <v>68</v>
      </c>
      <c r="L17" s="54" t="s">
        <v>68</v>
      </c>
      <c r="M17" s="54" t="s">
        <v>88</v>
      </c>
      <c r="N17" s="55"/>
      <c r="O17" s="53">
        <f t="shared" si="0"/>
        <v>0</v>
      </c>
      <c r="P17" s="56"/>
      <c r="Q17" s="53">
        <v>0.12</v>
      </c>
      <c r="R17" s="54">
        <v>50</v>
      </c>
      <c r="S17" s="58">
        <f t="shared" si="1"/>
        <v>0</v>
      </c>
      <c r="T17" s="72"/>
    </row>
    <row r="18" spans="1:20" x14ac:dyDescent="0.25">
      <c r="A18" s="71"/>
      <c r="B18" s="71"/>
      <c r="C18" s="71"/>
      <c r="D18" s="50" t="s">
        <v>97</v>
      </c>
      <c r="E18" s="51" t="s">
        <v>69</v>
      </c>
      <c r="F18" s="51" t="s">
        <v>65</v>
      </c>
      <c r="G18" s="52" t="s">
        <v>72</v>
      </c>
      <c r="H18" s="52"/>
      <c r="I18" s="53" t="s">
        <v>10</v>
      </c>
      <c r="J18" s="54">
        <v>10000</v>
      </c>
      <c r="K18" s="53">
        <v>0.95</v>
      </c>
      <c r="L18" s="54">
        <v>0</v>
      </c>
      <c r="M18" s="54" t="s">
        <v>88</v>
      </c>
      <c r="N18" s="55"/>
      <c r="O18" s="53">
        <f t="shared" si="0"/>
        <v>0</v>
      </c>
      <c r="P18" s="56"/>
      <c r="Q18" s="53">
        <v>0.2</v>
      </c>
      <c r="R18" s="54">
        <v>80</v>
      </c>
      <c r="S18" s="58">
        <f t="shared" si="1"/>
        <v>0</v>
      </c>
      <c r="T18" s="72"/>
    </row>
    <row r="19" spans="1:20" x14ac:dyDescent="0.25">
      <c r="A19" s="71"/>
      <c r="B19" s="71"/>
      <c r="C19" s="71" t="s">
        <v>117</v>
      </c>
      <c r="D19" s="50" t="s">
        <v>95</v>
      </c>
      <c r="E19" s="51" t="s">
        <v>5</v>
      </c>
      <c r="F19" s="51" t="s">
        <v>65</v>
      </c>
      <c r="G19" s="52" t="s">
        <v>119</v>
      </c>
      <c r="H19" s="52"/>
      <c r="I19" s="53" t="s">
        <v>11</v>
      </c>
      <c r="J19" s="54"/>
      <c r="K19" s="53"/>
      <c r="L19" s="54"/>
      <c r="M19" s="54"/>
      <c r="N19" s="55"/>
      <c r="O19" s="53">
        <f t="shared" si="0"/>
        <v>0</v>
      </c>
      <c r="P19" s="56"/>
      <c r="Q19" s="53">
        <v>2</v>
      </c>
      <c r="R19" s="54">
        <v>1500</v>
      </c>
      <c r="S19" s="58">
        <f t="shared" si="1"/>
        <v>0</v>
      </c>
      <c r="T19" s="72">
        <f>S19+S20+S21</f>
        <v>0</v>
      </c>
    </row>
    <row r="20" spans="1:20" x14ac:dyDescent="0.25">
      <c r="A20" s="71"/>
      <c r="B20" s="71"/>
      <c r="C20" s="71"/>
      <c r="D20" s="50" t="s">
        <v>8</v>
      </c>
      <c r="E20" s="51" t="s">
        <v>6</v>
      </c>
      <c r="F20" s="51" t="s">
        <v>66</v>
      </c>
      <c r="G20" s="52" t="s">
        <v>93</v>
      </c>
      <c r="H20" s="52"/>
      <c r="I20" s="53" t="s">
        <v>68</v>
      </c>
      <c r="J20" s="54" t="s">
        <v>68</v>
      </c>
      <c r="K20" s="53" t="s">
        <v>68</v>
      </c>
      <c r="L20" s="54" t="s">
        <v>68</v>
      </c>
      <c r="M20" s="54" t="s">
        <v>94</v>
      </c>
      <c r="N20" s="55"/>
      <c r="O20" s="53">
        <f t="shared" si="0"/>
        <v>0</v>
      </c>
      <c r="P20" s="56"/>
      <c r="Q20" s="53">
        <v>0.12</v>
      </c>
      <c r="R20" s="54">
        <v>50</v>
      </c>
      <c r="S20" s="58">
        <f t="shared" si="1"/>
        <v>0</v>
      </c>
      <c r="T20" s="72"/>
    </row>
    <row r="21" spans="1:20" x14ac:dyDescent="0.25">
      <c r="A21" s="71"/>
      <c r="B21" s="71"/>
      <c r="C21" s="71"/>
      <c r="D21" s="50" t="s">
        <v>98</v>
      </c>
      <c r="E21" s="51" t="s">
        <v>69</v>
      </c>
      <c r="F21" s="51" t="s">
        <v>65</v>
      </c>
      <c r="G21" s="52" t="s">
        <v>92</v>
      </c>
      <c r="H21" s="52"/>
      <c r="I21" s="53" t="s">
        <v>10</v>
      </c>
      <c r="J21" s="54">
        <v>10000</v>
      </c>
      <c r="K21" s="53">
        <v>0.95</v>
      </c>
      <c r="L21" s="54">
        <v>0</v>
      </c>
      <c r="M21" s="54" t="s">
        <v>94</v>
      </c>
      <c r="N21" s="55"/>
      <c r="O21" s="53">
        <f t="shared" si="0"/>
        <v>0</v>
      </c>
      <c r="P21" s="56"/>
      <c r="Q21" s="53">
        <v>0.2</v>
      </c>
      <c r="R21" s="54">
        <v>80</v>
      </c>
      <c r="S21" s="58">
        <f t="shared" si="1"/>
        <v>0</v>
      </c>
      <c r="T21" s="72"/>
    </row>
    <row r="22" spans="1:20" ht="154.05000000000001" customHeight="1" x14ac:dyDescent="0.25">
      <c r="A22" s="73" t="s">
        <v>120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</row>
    <row r="23" spans="1:20" ht="40.049999999999997" customHeight="1" x14ac:dyDescent="0.25">
      <c r="A23" s="73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</row>
  </sheetData>
  <mergeCells count="24">
    <mergeCell ref="A1:T1"/>
    <mergeCell ref="A2:A3"/>
    <mergeCell ref="B2:B3"/>
    <mergeCell ref="C2:C3"/>
    <mergeCell ref="D2:D3"/>
    <mergeCell ref="E2:F3"/>
    <mergeCell ref="G2:G3"/>
    <mergeCell ref="H2:H3"/>
    <mergeCell ref="I2:I3"/>
    <mergeCell ref="C19:C21"/>
    <mergeCell ref="T19:T21"/>
    <mergeCell ref="A22:T23"/>
    <mergeCell ref="B4:B21"/>
    <mergeCell ref="A4:A21"/>
    <mergeCell ref="T10:T12"/>
    <mergeCell ref="C13:C15"/>
    <mergeCell ref="T13:T15"/>
    <mergeCell ref="C16:C18"/>
    <mergeCell ref="T16:T18"/>
    <mergeCell ref="C4:C6"/>
    <mergeCell ref="T4:T6"/>
    <mergeCell ref="C7:C9"/>
    <mergeCell ref="T7:T9"/>
    <mergeCell ref="C10:C12"/>
  </mergeCells>
  <phoneticPr fontId="11" type="noConversion"/>
  <printOptions horizontalCentered="1"/>
  <pageMargins left="0.70866141732283472" right="0.70866141732283472" top="1.7322834645669292" bottom="0.74803149606299213" header="0.31496062992125984" footer="0.31496062992125984"/>
  <pageSetup paperSize="8" scale="6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BC250-DB55-43C8-8C8B-EFC495745138}">
  <dimension ref="A1:J11"/>
  <sheetViews>
    <sheetView zoomScale="78" zoomScaleNormal="78" workbookViewId="0">
      <selection activeCell="E17" sqref="E17"/>
    </sheetView>
  </sheetViews>
  <sheetFormatPr defaultColWidth="8.19921875" defaultRowHeight="14.4" x14ac:dyDescent="0.25"/>
  <cols>
    <col min="1" max="1" width="10.3984375" style="13" customWidth="1"/>
    <col min="2" max="2" width="13.5" style="14" customWidth="1"/>
    <col min="3" max="3" width="19.09765625" style="14" customWidth="1"/>
    <col min="4" max="4" width="10.8984375" style="3" customWidth="1"/>
    <col min="5" max="5" width="11.69921875" style="3" customWidth="1"/>
    <col min="6" max="6" width="17.09765625" style="3" customWidth="1"/>
    <col min="7" max="7" width="11.19921875" style="3" customWidth="1"/>
    <col min="8" max="8" width="14.09765625" style="15" customWidth="1"/>
    <col min="9" max="9" width="53.3984375" style="3" customWidth="1"/>
    <col min="10" max="10" width="16.5" style="3" customWidth="1"/>
    <col min="11" max="16384" width="8.19921875" style="3"/>
  </cols>
  <sheetData>
    <row r="1" spans="1:10" ht="40.200000000000003" customHeight="1" x14ac:dyDescent="0.25">
      <c r="A1" s="79" t="s">
        <v>12</v>
      </c>
      <c r="B1" s="79"/>
      <c r="C1" s="79"/>
      <c r="D1" s="79"/>
      <c r="E1" s="79"/>
      <c r="F1" s="79"/>
      <c r="G1" s="79"/>
      <c r="H1" s="79"/>
      <c r="I1" s="38" t="s">
        <v>13</v>
      </c>
      <c r="J1" s="37"/>
    </row>
    <row r="2" spans="1:10" ht="78" customHeight="1" x14ac:dyDescent="0.25">
      <c r="A2" s="4" t="s">
        <v>14</v>
      </c>
      <c r="B2" s="39" t="s">
        <v>15</v>
      </c>
      <c r="C2" s="5" t="s">
        <v>16</v>
      </c>
      <c r="D2" s="6" t="s">
        <v>18</v>
      </c>
      <c r="E2" s="7" t="s">
        <v>19</v>
      </c>
      <c r="F2" s="8" t="s">
        <v>20</v>
      </c>
      <c r="G2" s="8" t="s">
        <v>21</v>
      </c>
      <c r="H2" s="9" t="s">
        <v>22</v>
      </c>
      <c r="I2" s="10" t="s">
        <v>23</v>
      </c>
    </row>
    <row r="3" spans="1:10" x14ac:dyDescent="0.25">
      <c r="A3" s="78" t="s">
        <v>24</v>
      </c>
      <c r="B3" s="78" t="s">
        <v>25</v>
      </c>
      <c r="C3" s="1" t="s">
        <v>81</v>
      </c>
      <c r="D3" s="81">
        <v>0.7</v>
      </c>
      <c r="E3" s="80">
        <v>0.2</v>
      </c>
      <c r="F3" s="11" t="s">
        <v>26</v>
      </c>
      <c r="G3" s="16">
        <v>0.8</v>
      </c>
      <c r="H3" s="40">
        <f>D3*E3*1000000*G3*2.4</f>
        <v>268800</v>
      </c>
      <c r="I3" s="12" t="s">
        <v>27</v>
      </c>
    </row>
    <row r="4" spans="1:10" x14ac:dyDescent="0.25">
      <c r="A4" s="78"/>
      <c r="B4" s="78"/>
      <c r="C4" s="1" t="s">
        <v>75</v>
      </c>
      <c r="D4" s="81"/>
      <c r="E4" s="80"/>
      <c r="F4" s="11" t="s">
        <v>30</v>
      </c>
      <c r="G4" s="16">
        <v>0.2</v>
      </c>
      <c r="H4" s="40">
        <f>D3*E3*1000000*G4*2.4</f>
        <v>67200</v>
      </c>
      <c r="I4" s="12" t="s">
        <v>28</v>
      </c>
    </row>
    <row r="5" spans="1:10" x14ac:dyDescent="0.25">
      <c r="A5" s="78"/>
      <c r="B5" s="78" t="s">
        <v>29</v>
      </c>
      <c r="C5" s="1" t="s">
        <v>71</v>
      </c>
      <c r="D5" s="81"/>
      <c r="E5" s="80">
        <v>0.4</v>
      </c>
      <c r="F5" s="11" t="s">
        <v>30</v>
      </c>
      <c r="G5" s="16">
        <v>0.8</v>
      </c>
      <c r="H5" s="40">
        <f>D3*E5*1000000*G5*2.4</f>
        <v>537600</v>
      </c>
      <c r="I5" s="41"/>
    </row>
    <row r="6" spans="1:10" x14ac:dyDescent="0.25">
      <c r="A6" s="78"/>
      <c r="B6" s="78"/>
      <c r="C6" s="42" t="s">
        <v>85</v>
      </c>
      <c r="D6" s="81"/>
      <c r="E6" s="80"/>
      <c r="F6" s="11" t="s">
        <v>31</v>
      </c>
      <c r="G6" s="16">
        <v>0.2</v>
      </c>
      <c r="H6" s="40">
        <f>D3*E5*1000000*G6*2.4</f>
        <v>134400</v>
      </c>
      <c r="I6" s="41"/>
    </row>
    <row r="7" spans="1:10" x14ac:dyDescent="0.25">
      <c r="A7" s="78"/>
      <c r="B7" s="78" t="s">
        <v>32</v>
      </c>
      <c r="C7" s="42" t="s">
        <v>73</v>
      </c>
      <c r="D7" s="81"/>
      <c r="E7" s="80">
        <v>0.4</v>
      </c>
      <c r="F7" s="11" t="s">
        <v>31</v>
      </c>
      <c r="G7" s="16">
        <v>0.8</v>
      </c>
      <c r="H7" s="40">
        <f>D3*E7*1000000*G7*2.4</f>
        <v>537600</v>
      </c>
      <c r="I7" s="41"/>
    </row>
    <row r="8" spans="1:10" ht="13.95" customHeight="1" x14ac:dyDescent="0.25">
      <c r="A8" s="78"/>
      <c r="B8" s="78"/>
      <c r="C8" s="42" t="s">
        <v>85</v>
      </c>
      <c r="D8" s="81"/>
      <c r="E8" s="80"/>
      <c r="F8" s="11" t="s">
        <v>10</v>
      </c>
      <c r="G8" s="16">
        <v>0.2</v>
      </c>
      <c r="H8" s="40">
        <f>D3*E7*1000000*G8*2.4</f>
        <v>134400</v>
      </c>
      <c r="I8" s="41"/>
    </row>
    <row r="9" spans="1:10" ht="27.45" customHeight="1" x14ac:dyDescent="0.25">
      <c r="A9" s="4" t="s">
        <v>33</v>
      </c>
      <c r="B9" s="43" t="s">
        <v>34</v>
      </c>
      <c r="C9" s="2" t="s">
        <v>83</v>
      </c>
      <c r="D9" s="44">
        <v>0.3</v>
      </c>
      <c r="E9" s="45">
        <v>1</v>
      </c>
      <c r="F9" s="11" t="s">
        <v>31</v>
      </c>
      <c r="G9" s="16">
        <v>1</v>
      </c>
      <c r="H9" s="40">
        <f>D9*E9*1000000*G9*2.4</f>
        <v>720000</v>
      </c>
      <c r="I9" s="41"/>
    </row>
    <row r="10" spans="1:10" ht="28.2" customHeight="1" x14ac:dyDescent="0.25">
      <c r="A10" s="76" t="s">
        <v>35</v>
      </c>
      <c r="B10" s="76"/>
      <c r="C10" s="76"/>
      <c r="D10" s="77">
        <v>1</v>
      </c>
      <c r="E10" s="76"/>
      <c r="F10" s="76"/>
      <c r="G10" s="76"/>
      <c r="H10" s="17">
        <f>SUM(H3:H9)</f>
        <v>2400000</v>
      </c>
      <c r="I10" s="41"/>
    </row>
    <row r="11" spans="1:10" ht="13.95" customHeight="1" x14ac:dyDescent="0.25">
      <c r="A11" s="70" t="s">
        <v>2</v>
      </c>
      <c r="B11" s="70"/>
      <c r="C11" s="70"/>
      <c r="D11" s="70"/>
      <c r="E11" s="70"/>
      <c r="F11" s="70"/>
      <c r="G11" s="70"/>
      <c r="H11" s="70"/>
      <c r="I11" s="41"/>
    </row>
  </sheetData>
  <mergeCells count="12">
    <mergeCell ref="A11:H11"/>
    <mergeCell ref="A10:C10"/>
    <mergeCell ref="D10:G10"/>
    <mergeCell ref="B7:B8"/>
    <mergeCell ref="A1:H1"/>
    <mergeCell ref="A3:A8"/>
    <mergeCell ref="E3:E4"/>
    <mergeCell ref="E5:E6"/>
    <mergeCell ref="E7:E8"/>
    <mergeCell ref="D3:D8"/>
    <mergeCell ref="B3:B4"/>
    <mergeCell ref="B5:B6"/>
  </mergeCells>
  <phoneticPr fontId="11" type="noConversion"/>
  <printOptions horizontalCentered="1"/>
  <pageMargins left="0.70866141732283472" right="0.70866141732283472" top="2.1259842519685042" bottom="0.74803149606299213" header="0.31496062992125984" footer="0.31496062992125984"/>
  <pageSetup paperSize="8" scale="105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</vt:i4>
      </vt:variant>
    </vt:vector>
  </HeadingPairs>
  <TitlesOfParts>
    <vt:vector size="6" baseType="lpstr">
      <vt:lpstr>总价汇总表</vt:lpstr>
      <vt:lpstr>表0、内墙涂料集采价汇总</vt:lpstr>
      <vt:lpstr>表1、内墙模拟清单量</vt:lpstr>
      <vt:lpstr>表2、内墙体系清单</vt:lpstr>
      <vt:lpstr>内墙计算清单</vt:lpstr>
      <vt:lpstr>表1、内墙模拟清单量!Print_Area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</dc:creator>
  <cp:lastModifiedBy>刘学</cp:lastModifiedBy>
  <cp:lastPrinted>2023-04-21T10:48:03Z</cp:lastPrinted>
  <dcterms:created xsi:type="dcterms:W3CDTF">2011-12-26T10:35:00Z</dcterms:created>
  <dcterms:modified xsi:type="dcterms:W3CDTF">2023-05-14T13:44:22Z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B1B5258C4224450DB19D87CBB8ACE94E</vt:lpwstr>
  </property>
</Properties>
</file>