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User\Desktop\一二批材料集采挂网文件0504\集成吊顶\"/>
    </mc:Choice>
  </mc:AlternateContent>
  <xr:revisionPtr revIDLastSave="0" documentId="13_ncr:1_{FBD82672-7A17-4DFB-8ACE-1C0F992136F5}" xr6:coauthVersionLast="47" xr6:coauthVersionMax="47" xr10:uidLastSave="{00000000-0000-0000-0000-000000000000}"/>
  <bookViews>
    <workbookView xWindow="-108" yWindow="-108" windowWidth="23256" windowHeight="12576" tabRatio="628" activeTab="2" xr2:uid="{00000000-000D-0000-FFFF-FFFF00000000}"/>
  </bookViews>
  <sheets>
    <sheet name="1 编制说明" sheetId="1" r:id="rId1"/>
    <sheet name="投标总价" sheetId="2" state="hidden" r:id="rId2"/>
    <sheet name="总价汇总表" sheetId="7" r:id="rId3"/>
    <sheet name="2 主材招标清单" sheetId="3" r:id="rId4"/>
    <sheet name="3 辅材单价分析表" sheetId="4" r:id="rId5"/>
    <sheet name="4 运费清单" sheetId="5" r:id="rId6"/>
    <sheet name="5 颜色及造型" sheetId="6" r:id="rId7"/>
  </sheets>
  <externalReferences>
    <externalReference r:id="rId8"/>
  </externalReferences>
  <definedNames>
    <definedName name="BJDX">[1]ZB!$A$96</definedName>
    <definedName name="BJHJ">[1]ZB!$I$96</definedName>
    <definedName name="BTBJRQ">[1]ZB!$I$4</definedName>
    <definedName name="BTDHCZ">[1]ZB!$I$5</definedName>
    <definedName name="BTDJBH">[1]ZB!$I$3</definedName>
    <definedName name="BTxjdw">[1]ZB!$A$3</definedName>
    <definedName name="BTXMMC">[1]ZB!$A$4</definedName>
    <definedName name="BTYWY">[1]ZB!$A$5</definedName>
    <definedName name="HJ">#REF!</definedName>
    <definedName name="LBHJ">[1]MXB1!$K$35</definedName>
    <definedName name="MXCB">#REF!</definedName>
    <definedName name="MXHJ">#REF!</definedName>
    <definedName name="PJLR">[1]ZB!$P$96</definedName>
    <definedName name="_xlnm.Print_Area" localSheetId="5">'4 运费清单'!$A$1:$F$20</definedName>
    <definedName name="_xlnm.Print_Area" localSheetId="6">'5 颜色及造型'!$A$1:$G$6</definedName>
    <definedName name="WEEBS950">[1]ZB!$A$1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5" l="1"/>
  <c r="C5" i="7" l="1"/>
  <c r="C4" i="7"/>
  <c r="E3" i="5" l="1"/>
  <c r="C3" i="7"/>
  <c r="I63" i="4"/>
  <c r="G63" i="4"/>
  <c r="I62" i="4"/>
  <c r="G62" i="4"/>
  <c r="I61" i="4"/>
  <c r="G61" i="4"/>
  <c r="I60" i="4"/>
  <c r="G60" i="4"/>
  <c r="I59" i="4"/>
  <c r="G59" i="4"/>
  <c r="I58" i="4"/>
  <c r="G58" i="4"/>
  <c r="I57" i="4"/>
  <c r="G57" i="4"/>
  <c r="I50" i="4"/>
  <c r="G50" i="4"/>
  <c r="I49" i="4"/>
  <c r="G49" i="4"/>
  <c r="I48" i="4"/>
  <c r="G48" i="4"/>
  <c r="I47" i="4"/>
  <c r="G47" i="4"/>
  <c r="I46" i="4"/>
  <c r="G46" i="4"/>
  <c r="I45" i="4"/>
  <c r="G45" i="4"/>
  <c r="I44" i="4"/>
  <c r="G44" i="4"/>
  <c r="I37" i="4"/>
  <c r="G37" i="4"/>
  <c r="I36" i="4"/>
  <c r="G36" i="4"/>
  <c r="I35" i="4"/>
  <c r="G35" i="4"/>
  <c r="I34" i="4"/>
  <c r="G34" i="4"/>
  <c r="I33" i="4"/>
  <c r="G33" i="4"/>
  <c r="I32" i="4"/>
  <c r="G32" i="4"/>
  <c r="I31" i="4"/>
  <c r="G31" i="4"/>
  <c r="G18" i="4"/>
  <c r="I18" i="4"/>
  <c r="G19" i="4"/>
  <c r="I19" i="4"/>
  <c r="G20" i="4"/>
  <c r="I20" i="4"/>
  <c r="G21" i="4"/>
  <c r="I21" i="4"/>
  <c r="G22" i="4"/>
  <c r="I22" i="4"/>
  <c r="G23" i="4"/>
  <c r="I23" i="4"/>
  <c r="G24" i="4"/>
  <c r="I24" i="4"/>
  <c r="G5" i="4"/>
  <c r="I5" i="4"/>
  <c r="G6" i="4"/>
  <c r="I6" i="4"/>
  <c r="G7" i="4"/>
  <c r="I7" i="4"/>
  <c r="G8" i="4"/>
  <c r="I8" i="4"/>
  <c r="G9" i="4"/>
  <c r="I9" i="4"/>
  <c r="G10" i="4"/>
  <c r="I10" i="4"/>
  <c r="G11" i="4"/>
  <c r="I11" i="4"/>
  <c r="C6" i="7" l="1"/>
  <c r="I64" i="4"/>
  <c r="I65" i="4" s="1"/>
  <c r="I12" i="4"/>
  <c r="I13" i="4" s="1"/>
  <c r="I14" i="4" s="1"/>
  <c r="I25" i="4"/>
  <c r="I26" i="4" s="1"/>
  <c r="I27" i="4" s="1"/>
  <c r="I38" i="4"/>
  <c r="I39" i="4" s="1"/>
  <c r="I40" i="4" s="1"/>
  <c r="I51" i="4"/>
  <c r="I52" i="4" s="1"/>
  <c r="I53" i="4" s="1"/>
  <c r="F4" i="3"/>
  <c r="G4" i="3" s="1"/>
  <c r="F5" i="3"/>
  <c r="G5" i="3" s="1"/>
  <c r="F6" i="3"/>
  <c r="G6" i="3" s="1"/>
  <c r="F7" i="3"/>
  <c r="G7" i="3" s="1"/>
  <c r="F8" i="3"/>
  <c r="G8" i="3" s="1"/>
  <c r="F9" i="3"/>
  <c r="G9" i="3" s="1"/>
  <c r="F10" i="3"/>
  <c r="G10" i="3" s="1"/>
  <c r="F11" i="3"/>
  <c r="G11" i="3" s="1"/>
  <c r="F12" i="3"/>
  <c r="G12" i="3" s="1"/>
  <c r="F13" i="3"/>
  <c r="G13" i="3" s="1"/>
  <c r="F14" i="3"/>
  <c r="G14" i="3" s="1"/>
  <c r="F15" i="3"/>
  <c r="G15" i="3" s="1"/>
  <c r="F16" i="3"/>
  <c r="G16" i="3" s="1"/>
  <c r="F17" i="3"/>
  <c r="G17" i="3" s="1"/>
  <c r="F3" i="3"/>
  <c r="I66" i="4" l="1"/>
  <c r="I67" i="4" s="1"/>
  <c r="L7" i="3"/>
  <c r="L8" i="3"/>
  <c r="L9" i="3"/>
  <c r="L11" i="3"/>
  <c r="L12" i="3"/>
  <c r="L13" i="3"/>
  <c r="L16" i="3"/>
  <c r="L17" i="3"/>
  <c r="J18" i="3"/>
  <c r="H18" i="3"/>
  <c r="E19" i="5"/>
  <c r="E17" i="5"/>
  <c r="E16" i="5"/>
  <c r="E15" i="5"/>
  <c r="E14" i="5"/>
  <c r="E13" i="5"/>
  <c r="E12" i="5"/>
  <c r="E11" i="5"/>
  <c r="E10" i="5"/>
  <c r="E9" i="5"/>
  <c r="E8" i="5"/>
  <c r="E7" i="5"/>
  <c r="E6" i="5"/>
  <c r="E5" i="5"/>
  <c r="E4" i="5"/>
  <c r="L14" i="3"/>
  <c r="L10" i="3"/>
  <c r="L6" i="3"/>
  <c r="L15" i="3" l="1"/>
  <c r="L5" i="3"/>
  <c r="G3" i="3"/>
  <c r="L3" i="3" s="1"/>
  <c r="L4" i="3" l="1"/>
  <c r="L18" i="3" l="1"/>
</calcChain>
</file>

<file path=xl/sharedStrings.xml><?xml version="1.0" encoding="utf-8"?>
<sst xmlns="http://schemas.openxmlformats.org/spreadsheetml/2006/main" count="319" uniqueCount="145">
  <si>
    <t>清单编制说明</t>
  </si>
  <si>
    <t>1、</t>
  </si>
  <si>
    <t>价格调整说明</t>
  </si>
  <si>
    <r>
      <rPr>
        <sz val="10"/>
        <rFont val="Times New Roman"/>
        <family val="1"/>
      </rPr>
      <t>2</t>
    </r>
    <r>
      <rPr>
        <sz val="10"/>
        <rFont val="宋体"/>
        <family val="3"/>
        <charset val="134"/>
      </rPr>
      <t>、投标人承诺在正式提交投标书前已经认真研究了招标人提供的招标文件（包括且不限于合同条件），已经得到招标人对任何可能存在的疑问的澄清和解答，并对投标人合同工作内容达到透彻和充分的理解，且已将这种理解全部恰当地反映到他的投标书中。投标人对本工程的全部工作内容、工程所在地周围环境、交通道路、现场移交界面等情况均已详细研究明了，报价中已按工作内容和合同条款及施工组织设计中的工程承包范围、质量标准、工期等要求充分考虑了成本、管理费用、手续办理费用、竣工图编制费、利润、规费税金及其他可能发生的所有费用等因素，报价准确无误。如有错漏概由投标方负责，结算时投标方不再计取。</t>
    </r>
  </si>
  <si>
    <r>
      <rPr>
        <sz val="10"/>
        <rFont val="Times New Roman"/>
        <family val="1"/>
      </rPr>
      <t>3</t>
    </r>
    <r>
      <rPr>
        <sz val="10"/>
        <rFont val="宋体"/>
        <family val="3"/>
        <charset val="134"/>
      </rPr>
      <t>、投标人应充分考虑企业自身情况及市场风险进行自主填报综合单价</t>
    </r>
    <r>
      <rPr>
        <sz val="10"/>
        <rFont val="Times New Roman"/>
        <family val="1"/>
      </rPr>
      <t>,</t>
    </r>
    <r>
      <rPr>
        <sz val="10"/>
        <rFont val="宋体"/>
        <family val="3"/>
        <charset val="134"/>
      </rPr>
      <t>综合单价是完成工程量报价表中一个规定计量单位项目所需的人工费、材料费、机械使用费、成品保护费、检验调试费、验收费、耐污性高于国标要求等费用、样品费、管理费、维修、技术指导、培训、利润、规费、增值税税金等的一切费用。</t>
    </r>
  </si>
  <si>
    <r>
      <rPr>
        <sz val="10"/>
        <rFont val="Times New Roman"/>
        <family val="1"/>
      </rPr>
      <t>4</t>
    </r>
    <r>
      <rPr>
        <sz val="10"/>
        <rFont val="宋体"/>
        <family val="3"/>
        <charset val="134"/>
      </rPr>
      <t>、投标单位应根据企业自身情况和市场价格信息确定报价表中报价。提倡各投标单位根据自身管理水平以及自行测定成本确定报价。</t>
    </r>
  </si>
  <si>
    <r>
      <rPr>
        <sz val="10"/>
        <rFont val="Times New Roman"/>
        <family val="1"/>
      </rPr>
      <t>5</t>
    </r>
    <r>
      <rPr>
        <sz val="10"/>
        <rFont val="宋体"/>
        <family val="3"/>
        <charset val="134"/>
      </rPr>
      <t>、投标单位的投标报价应在合理范围内，如投标单位报价与本工程及市场情况相差较大，投标单位应对其做出澄清，如不能提供有效的解释，招标单位可视其为恶意报价，并有权将该投标作为废标处理。</t>
    </r>
  </si>
  <si>
    <t>7、关于扣板及辅材说明：招标清单中扣板及辅材为模拟含量，实际下单前中标单位应配合需求方根据图纸计算实际使用含量，以实际排版含量作为工程量需求控制标准。</t>
  </si>
  <si>
    <t>投 标 总 价</t>
  </si>
  <si>
    <r>
      <rPr>
        <sz val="12"/>
        <rFont val="Times New Roman"/>
        <family val="1"/>
      </rPr>
      <t>工程名称:</t>
    </r>
    <r>
      <rPr>
        <sz val="12"/>
        <rFont val="宋体"/>
        <family val="3"/>
        <charset val="134"/>
      </rPr>
      <t xml:space="preserve">   </t>
    </r>
  </si>
  <si>
    <t>2018-2020年度采筑电商平台集成吊顶集中采购招标</t>
  </si>
  <si>
    <t>投标总价(小写):</t>
  </si>
  <si>
    <r>
      <rPr>
        <u/>
        <sz val="12"/>
        <rFont val="宋体"/>
        <family val="3"/>
        <charset val="134"/>
      </rPr>
      <t xml:space="preserve">                             </t>
    </r>
    <r>
      <rPr>
        <sz val="12"/>
        <rFont val="宋体"/>
        <family val="3"/>
        <charset val="134"/>
      </rPr>
      <t>元（即不含运费的含税合价）</t>
    </r>
  </si>
  <si>
    <t>(大写):</t>
  </si>
  <si>
    <r>
      <rPr>
        <u/>
        <sz val="12"/>
        <rFont val="Times New Roman"/>
        <family val="1"/>
      </rPr>
      <t xml:space="preserve">                                                           </t>
    </r>
    <r>
      <rPr>
        <sz val="12"/>
        <rFont val="宋体"/>
        <family val="3"/>
        <charset val="134"/>
      </rPr>
      <t>元整</t>
    </r>
  </si>
  <si>
    <t>其中税金（小写）</t>
  </si>
  <si>
    <r>
      <rPr>
        <u/>
        <sz val="12"/>
        <rFont val="宋体"/>
        <family val="3"/>
        <charset val="134"/>
      </rPr>
      <t xml:space="preserve">                             </t>
    </r>
    <r>
      <rPr>
        <sz val="12"/>
        <rFont val="宋体"/>
        <family val="3"/>
        <charset val="134"/>
      </rPr>
      <t>元</t>
    </r>
  </si>
  <si>
    <t>其中税金（大写）</t>
  </si>
  <si>
    <t>其中不含税总价（小写）</t>
  </si>
  <si>
    <t>其中不含税总价（大写）</t>
  </si>
  <si>
    <r>
      <rPr>
        <sz val="12"/>
        <rFont val="宋体"/>
        <family val="3"/>
        <charset val="134"/>
      </rPr>
      <t>投标</t>
    </r>
    <r>
      <rPr>
        <sz val="12"/>
        <rFont val="宋体"/>
        <family val="3"/>
        <charset val="134"/>
      </rPr>
      <t>人</t>
    </r>
    <r>
      <rPr>
        <sz val="12"/>
        <rFont val="Times New Roman"/>
        <family val="1"/>
      </rPr>
      <t xml:space="preserve">:                                  </t>
    </r>
  </si>
  <si>
    <t xml:space="preserve"> (单位盖章)</t>
  </si>
  <si>
    <t xml:space="preserve">法定代表人:                                   </t>
  </si>
  <si>
    <t xml:space="preserve"> (签字盖章)</t>
  </si>
  <si>
    <t>编制时间:</t>
  </si>
  <si>
    <r>
      <rPr>
        <u/>
        <sz val="12"/>
        <rFont val="Times New Roman"/>
        <family val="1"/>
      </rPr>
      <t xml:space="preserve">                </t>
    </r>
    <r>
      <rPr>
        <sz val="11"/>
        <color rgb="FF000000"/>
        <rFont val="宋体"/>
        <family val="3"/>
        <charset val="134"/>
      </rPr>
      <t>年</t>
    </r>
    <r>
      <rPr>
        <u/>
        <sz val="12"/>
        <rFont val="Times New Roman"/>
        <family val="1"/>
      </rPr>
      <t xml:space="preserve">     </t>
    </r>
    <r>
      <rPr>
        <sz val="11"/>
        <color rgb="FF000000"/>
        <rFont val="宋体"/>
        <family val="3"/>
        <charset val="134"/>
      </rPr>
      <t>月</t>
    </r>
    <r>
      <rPr>
        <u/>
        <sz val="12"/>
        <rFont val="Times New Roman"/>
        <family val="1"/>
      </rPr>
      <t xml:space="preserve">     </t>
    </r>
    <r>
      <rPr>
        <sz val="11"/>
        <color rgb="FF000000"/>
        <rFont val="宋体"/>
        <family val="3"/>
        <charset val="134"/>
      </rPr>
      <t>日</t>
    </r>
  </si>
  <si>
    <t>集成吊顶集中采购-招标清单</t>
  </si>
  <si>
    <t>序号</t>
  </si>
  <si>
    <t>材料名称</t>
  </si>
  <si>
    <t>规格</t>
  </si>
  <si>
    <t>计量单位</t>
  </si>
  <si>
    <t>不含税单价</t>
  </si>
  <si>
    <t>税金单价</t>
  </si>
  <si>
    <t>含税单价</t>
  </si>
  <si>
    <t>300*300*0.5mm（辊涂）</t>
  </si>
  <si>
    <t>㎡</t>
  </si>
  <si>
    <t>300*300*0.6mm（辊涂）</t>
  </si>
  <si>
    <t>300*600*0.6mm（辊涂）</t>
  </si>
  <si>
    <t>综合单价分析表</t>
  </si>
  <si>
    <t>规格：300*300*0.5mm</t>
  </si>
  <si>
    <t xml:space="preserve"> 规格：300*300*0.6mm</t>
  </si>
  <si>
    <t>成本类别</t>
  </si>
  <si>
    <t>规格、厚度</t>
  </si>
  <si>
    <t>含税单价
（元/单位）</t>
  </si>
  <si>
    <t>不含税合价</t>
  </si>
  <si>
    <t>备注</t>
  </si>
  <si>
    <t>三角龙骨（含接件）</t>
  </si>
  <si>
    <t>3米/根</t>
  </si>
  <si>
    <t>三角龙骨吊件</t>
  </si>
  <si>
    <t>收边角线</t>
  </si>
  <si>
    <t>25mm*25mm</t>
  </si>
  <si>
    <t>38#轻钢龙骨</t>
  </si>
  <si>
    <t>主龙骨吊件（含螺母）</t>
  </si>
  <si>
    <t>¢6吊杆</t>
  </si>
  <si>
    <t>¢6膨胀管（含螺母）</t>
  </si>
  <si>
    <t>`</t>
  </si>
  <si>
    <t>三、税金（增值税13%）</t>
  </si>
  <si>
    <t>集成吊顶运费报价表</t>
  </si>
  <si>
    <t>供货区域</t>
  </si>
  <si>
    <t>供货城市</t>
  </si>
  <si>
    <t>不含税综合运费及保管费单价（元/m2，包含吊顶主材及对应辅料、等全部供应材料运输及保管费用）</t>
  </si>
  <si>
    <t>含税单价（元/m2，13%专用增值税发票）</t>
  </si>
  <si>
    <t xml:space="preserve"> 供货周期（日历天） </t>
  </si>
  <si>
    <t>上海区域</t>
  </si>
  <si>
    <t>上海</t>
  </si>
  <si>
    <t>杭州</t>
  </si>
  <si>
    <t>苏州</t>
  </si>
  <si>
    <t>无锡</t>
  </si>
  <si>
    <t>南京</t>
  </si>
  <si>
    <t>镇江</t>
  </si>
  <si>
    <t>宁波</t>
  </si>
  <si>
    <t>南昌</t>
  </si>
  <si>
    <t>合肥</t>
  </si>
  <si>
    <t>扬州</t>
  </si>
  <si>
    <t>温州</t>
  </si>
  <si>
    <t>徐州</t>
  </si>
  <si>
    <t>常州</t>
  </si>
  <si>
    <t>嘉兴</t>
  </si>
  <si>
    <t>盐城</t>
  </si>
  <si>
    <t>南通</t>
  </si>
  <si>
    <t>芜湖</t>
  </si>
  <si>
    <t>集成吊顶颜色及造型类别</t>
  </si>
  <si>
    <t>可自行添加</t>
  </si>
  <si>
    <t>铝板颜色</t>
  </si>
  <si>
    <t>银色</t>
  </si>
  <si>
    <t>纳米白</t>
  </si>
  <si>
    <t>黄色</t>
  </si>
  <si>
    <t>表面造型</t>
  </si>
  <si>
    <t>凸板</t>
  </si>
  <si>
    <t>凹板</t>
  </si>
  <si>
    <t>斜边</t>
  </si>
  <si>
    <t>说明：</t>
  </si>
  <si>
    <t>1.各投标单位需要提供可选的铝板颜色和表面造型，每个种类不少于3种，表格可添加列，投标单位直接将图片贴在表格中。</t>
  </si>
  <si>
    <t xml:space="preserve">无孔平板直角吊顶 </t>
  </si>
  <si>
    <t xml:space="preserve">无孔平板倒角吊顶 </t>
  </si>
  <si>
    <t xml:space="preserve">冲孔平板直角吊顶 </t>
  </si>
  <si>
    <t xml:space="preserve">冲孔平板倒角吊顶 </t>
  </si>
  <si>
    <t>100-125平方</t>
  </si>
  <si>
    <t xml:space="preserve">130-150平方 </t>
  </si>
  <si>
    <t>155-180平方</t>
  </si>
  <si>
    <t>185-250平方</t>
  </si>
  <si>
    <t>250以上</t>
  </si>
  <si>
    <t>损耗率</t>
  </si>
  <si>
    <t>价格合计（元）</t>
    <phoneticPr fontId="26" type="noConversion"/>
  </si>
  <si>
    <t>合计</t>
    <phoneticPr fontId="26" type="noConversion"/>
  </si>
  <si>
    <t>四、单位产品投标含税合价</t>
    <phoneticPr fontId="26" type="noConversion"/>
  </si>
  <si>
    <t>二、单位产品投标不含税合价</t>
    <phoneticPr fontId="26" type="noConversion"/>
  </si>
  <si>
    <t>一、辅材产品制造成本</t>
    <phoneticPr fontId="26" type="noConversion"/>
  </si>
  <si>
    <t>暂估平方米数
（㎡）</t>
    <phoneticPr fontId="26" type="noConversion"/>
  </si>
  <si>
    <t>暂估厨卫间面积数</t>
    <phoneticPr fontId="26" type="noConversion"/>
  </si>
  <si>
    <t>厨卫间材料使用比率</t>
    <phoneticPr fontId="26" type="noConversion"/>
  </si>
  <si>
    <t>阳台材料使用比率</t>
    <phoneticPr fontId="26" type="noConversion"/>
  </si>
  <si>
    <t>暂估阳台面积数</t>
    <phoneticPr fontId="26" type="noConversion"/>
  </si>
  <si>
    <t>600*600*0.8mm（喷涂）</t>
    <phoneticPr fontId="26" type="noConversion"/>
  </si>
  <si>
    <t>300*600*0.6mm（辊涂）</t>
    <phoneticPr fontId="26" type="noConversion"/>
  </si>
  <si>
    <t>600*600*0.8mm（辊涂）</t>
    <phoneticPr fontId="26" type="noConversion"/>
  </si>
  <si>
    <t>蜂窝大板</t>
    <phoneticPr fontId="26" type="noConversion"/>
  </si>
  <si>
    <t>1220*2440*6.5mm（喷涂）</t>
    <phoneticPr fontId="26" type="noConversion"/>
  </si>
  <si>
    <t>单位</t>
    <phoneticPr fontId="26" type="noConversion"/>
  </si>
  <si>
    <t>米</t>
    <phoneticPr fontId="26" type="noConversion"/>
  </si>
  <si>
    <t>个</t>
    <phoneticPr fontId="26" type="noConversion"/>
  </si>
  <si>
    <t>每平米含量
（单位/㎡）</t>
    <phoneticPr fontId="26" type="noConversion"/>
  </si>
  <si>
    <t>不含税单价（元/单位）</t>
    <phoneticPr fontId="26" type="noConversion"/>
  </si>
  <si>
    <t>不含税合价</t>
    <phoneticPr fontId="26" type="noConversion"/>
  </si>
  <si>
    <t>含税单价
（元/单位）</t>
    <phoneticPr fontId="26" type="noConversion"/>
  </si>
  <si>
    <t xml:space="preserve"> 规格：300*600*0.6mm</t>
    <phoneticPr fontId="26" type="noConversion"/>
  </si>
  <si>
    <t xml:space="preserve"> 规格：600*600*0.8mm</t>
    <phoneticPr fontId="26" type="noConversion"/>
  </si>
  <si>
    <t xml:space="preserve"> 规格：1220*2440*06.5mm</t>
    <phoneticPr fontId="26" type="noConversion"/>
  </si>
  <si>
    <t>辅材合计含税合价</t>
    <phoneticPr fontId="26" type="noConversion"/>
  </si>
  <si>
    <t>具体详见清单</t>
    <phoneticPr fontId="32" type="noConversion"/>
  </si>
  <si>
    <t>合计</t>
    <phoneticPr fontId="32" type="noConversion"/>
  </si>
  <si>
    <t>运费</t>
    <phoneticPr fontId="32" type="noConversion"/>
  </si>
  <si>
    <t>集成吊顶辅材价格</t>
    <phoneticPr fontId="32" type="noConversion"/>
  </si>
  <si>
    <t>集成吊顶主材价格</t>
    <phoneticPr fontId="32" type="noConversion"/>
  </si>
  <si>
    <t>备注</t>
    <phoneticPr fontId="32" type="noConversion"/>
  </si>
  <si>
    <t>合计（元）</t>
    <phoneticPr fontId="32" type="noConversion"/>
  </si>
  <si>
    <t>分项</t>
    <phoneticPr fontId="32" type="noConversion"/>
  </si>
  <si>
    <t>序号</t>
    <phoneticPr fontId="32" type="noConversion"/>
  </si>
  <si>
    <t>集成吊顶综合总价</t>
    <phoneticPr fontId="32" type="noConversion"/>
  </si>
  <si>
    <r>
      <t>材料调差原则：只针对铝板主材进行材料调差，辅材不予调差。
铝锭调差：如供货周期平均铝锭信息价与投标期（即</t>
    </r>
    <r>
      <rPr>
        <sz val="11"/>
        <color rgb="FFC00000"/>
        <rFont val="宋体"/>
        <family val="3"/>
        <charset val="134"/>
      </rPr>
      <t>2023年5月5日</t>
    </r>
    <r>
      <rPr>
        <sz val="11"/>
        <rFont val="宋体"/>
        <family val="3"/>
        <charset val="134"/>
      </rPr>
      <t>）铝锭信息价涨跌幅超过5%，仅对超过5%部分进行调差。铝锭信息价指长江有色金属网（http://www.ccmn.cn/）所刊登的“长江现货A00铝”当日均价。如长江有色金属网不能正常使用时，则铝锭信息价以上海有色网（https://www.smm.cn/）所刊登的“SMM A00铝”当日均价为准。供货周期：指施工合同签订后经甲方确认的第一批铝扣板吊顶供货验收对应月份到最后一批铝扣板吊顶供货对应月份的时间周期。若供货过程中出现2个月以上（含两个月）供货间隔，则前后两批铝扣板吊顶的铝型材按实际供货周期分别计算。
调价公式：
1）以</t>
    </r>
    <r>
      <rPr>
        <sz val="11"/>
        <color rgb="FFC00000"/>
        <rFont val="宋体"/>
        <family val="3"/>
        <charset val="134"/>
      </rPr>
      <t>2023年5月5日</t>
    </r>
    <r>
      <rPr>
        <sz val="11"/>
        <rFont val="宋体"/>
        <family val="3"/>
        <charset val="134"/>
      </rPr>
      <t>长江有色金属网“长江现货A00铝”均价为基准价J，当供货周期均价（以下以S表示）波动在±5%（0.95*J≤S≤1.05*J）以内时，协议价格按协议附件1报价不予调整；
2） 当供货周期均价波动超过±5%（0.95*J＞S或S＞1.05*J）时，调整单价=（S-J*1.05）*定额含量。
以“300*300*0.5”规格的产品为例，</t>
    </r>
    <r>
      <rPr>
        <sz val="11"/>
        <color rgb="FFC00000"/>
        <rFont val="宋体"/>
        <family val="3"/>
        <charset val="134"/>
      </rPr>
      <t>2023年5月5日</t>
    </r>
    <r>
      <rPr>
        <sz val="11"/>
        <rFont val="宋体"/>
        <family val="3"/>
        <charset val="134"/>
      </rPr>
      <t>，合同约定的铝锭信息价J=18500元/吨，扣板价格为6.5元/片，如铝锭信息价S上浮至20000元/吨，则调整后铝扣板价格=6.5+（20000-18500*1.05）*10^(-6)*2.7*0.48*（300+2*17）^2*10^(-3)。
注释：1、铝的密度：2.7g/cm3;2、单片铝扣板体积=厚度*表面积=0.48*（300+2*17）^2*10^（-3）cm3，其中扣板折边为17mm；3、0.5mm厚的扣板基材厚度为0.48mm，0.6mm厚的扣板基材厚度为0.58mm；4、基准价：长江有色金属网2023年5月5日“长江现货A00铝”均价为18500元/吨，上海有色网2023年5月5日“SMM A00铝”均价为18500元/吨。</t>
    </r>
    <phoneticPr fontId="26" type="noConversion"/>
  </si>
  <si>
    <t>6、本次招标仅为材料供货费用，中标后合作方式为甲供方式。</t>
    <phoneticPr fontId="26" type="noConversion"/>
  </si>
  <si>
    <t>备注：各家单位需填写不含税单价信息（红底部分），合计价格将基于表格公式自动生成，不允许擅自调整表格公式。</t>
    <phoneticPr fontId="26" type="noConversion"/>
  </si>
  <si>
    <t>8、运费：本次运费各投标单位需要按照上海区域各主要线城市分别填报运费价格，且运费需开具13%增值税专用发票。</t>
    <phoneticPr fontId="26" type="noConversion"/>
  </si>
  <si>
    <t>备注：1、综合单价包括成品（材料加相应配件）、包装、税金、管理费、检验费、耐污性高于国标要求等费用、成品费、货到工地负责堆至甲方指定地点等到工地仓库前的所有费用以及因质量问题引起的维修、技术指导和培训等费用（运费单独计取）；
      2、集成吊顶面漆颜色及表面造型为表5中所列的类别，不同颜色及表面造型的成本差异需由投标单位自行考虑在以上报价中；
      3、各家单位需填写不含税单价信息（红底部分），合计价格将基于表格公式自动生成，不允许擅自调整表格公式。</t>
    <phoneticPr fontId="26" type="noConversion"/>
  </si>
  <si>
    <r>
      <rPr>
        <sz val="10"/>
        <color theme="1"/>
        <rFont val="宋体"/>
        <family val="3"/>
        <charset val="134"/>
      </rPr>
      <t>备注：
    1、运费均按铝扣板面积计算，其他材料运费已在单价中综合考虑；
    2、协议期内其他新进入城市,运费双方协商另行确定；
    3、各家单位需填写不含税单价信息（红底部分）。</t>
    </r>
    <r>
      <rPr>
        <sz val="10"/>
        <color rgb="FFFF0000"/>
        <rFont val="宋体"/>
        <family val="3"/>
        <charset val="134"/>
      </rPr>
      <t xml:space="preserve">
</t>
    </r>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</si>
</sst>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 #,##0.00_ ;_ * \-#,##0.00_ ;_ * &quot;-&quot;??_ ;_ @_ "/>
    <numFmt numFmtId="176" formatCode="0_);[Red]\(0\)"/>
    <numFmt numFmtId="177" formatCode="0.00_ "/>
    <numFmt numFmtId="178" formatCode="0.00;[Red]0.00"/>
    <numFmt numFmtId="179" formatCode="#,##0.00;[Red]#,##0.00"/>
    <numFmt numFmtId="180" formatCode="0_ "/>
  </numFmts>
  <fonts count="34" x14ac:knownFonts="1">
    <font>
      <sz val="11"/>
      <name val="宋体"/>
    </font>
    <font>
      <sz val="11"/>
      <color rgb="FF000000"/>
      <name val="宋体"/>
      <family val="3"/>
      <charset val="134"/>
    </font>
    <font>
      <b/>
      <sz val="20"/>
      <name val="宋体"/>
      <family val="3"/>
      <charset val="134"/>
    </font>
    <font>
      <sz val="11"/>
      <name val="宋体"/>
      <family val="3"/>
      <charset val="134"/>
    </font>
    <font>
      <sz val="10"/>
      <name val="Times New Roman"/>
      <family val="1"/>
    </font>
    <font>
      <sz val="12"/>
      <name val="Times New Roman"/>
      <family val="1"/>
    </font>
    <font>
      <b/>
      <sz val="20"/>
      <name val="黑体"/>
      <family val="3"/>
      <charset val="134"/>
    </font>
    <font>
      <b/>
      <sz val="20"/>
      <name val="宋体"/>
      <family val="3"/>
      <charset val="134"/>
    </font>
    <font>
      <b/>
      <sz val="18"/>
      <name val="宋体"/>
      <family val="3"/>
      <charset val="134"/>
    </font>
    <font>
      <sz val="12"/>
      <name val="宋体"/>
      <family val="3"/>
      <charset val="134"/>
    </font>
    <font>
      <u/>
      <sz val="12"/>
      <name val="宋体"/>
      <family val="3"/>
      <charset val="134"/>
    </font>
    <font>
      <u/>
      <sz val="12"/>
      <name val="Times New Roman"/>
      <family val="1"/>
    </font>
    <font>
      <sz val="11"/>
      <name val="宋体"/>
      <family val="3"/>
      <charset val="134"/>
    </font>
    <font>
      <b/>
      <sz val="14"/>
      <color rgb="FF000000"/>
      <name val="宋体"/>
      <family val="3"/>
      <charset val="134"/>
    </font>
    <font>
      <sz val="11"/>
      <color rgb="FF000000"/>
      <name val="宋体"/>
      <family val="3"/>
      <charset val="134"/>
    </font>
    <font>
      <sz val="10"/>
      <color rgb="FF000000"/>
      <name val="宋体"/>
      <family val="3"/>
      <charset val="134"/>
    </font>
    <font>
      <sz val="10"/>
      <color rgb="FF000000"/>
      <name val="宋体"/>
      <family val="3"/>
      <charset val="134"/>
    </font>
    <font>
      <b/>
      <sz val="14"/>
      <name val="宋体"/>
      <family val="3"/>
      <charset val="134"/>
    </font>
    <font>
      <b/>
      <sz val="10"/>
      <name val="宋体"/>
      <family val="3"/>
      <charset val="134"/>
    </font>
    <font>
      <sz val="10"/>
      <name val="宋体"/>
      <family val="3"/>
      <charset val="134"/>
    </font>
    <font>
      <sz val="10"/>
      <color rgb="FFFF0000"/>
      <name val="宋体"/>
      <family val="3"/>
      <charset val="134"/>
    </font>
    <font>
      <b/>
      <sz val="14"/>
      <color rgb="FF000000"/>
      <name val="宋体"/>
      <family val="3"/>
      <charset val="134"/>
    </font>
    <font>
      <b/>
      <sz val="10"/>
      <color rgb="FF000000"/>
      <name val="宋体"/>
      <family val="3"/>
      <charset val="134"/>
    </font>
    <font>
      <sz val="9"/>
      <color rgb="FF000000"/>
      <name val="宋体"/>
      <family val="3"/>
      <charset val="134"/>
    </font>
    <font>
      <sz val="10"/>
      <color indexed="8"/>
      <name val="Arial"/>
      <family val="2"/>
    </font>
    <font>
      <sz val="10"/>
      <name val="Arial"/>
      <family val="2"/>
    </font>
    <font>
      <sz val="9"/>
      <name val="宋体"/>
      <family val="3"/>
      <charset val="134"/>
    </font>
    <font>
      <sz val="11"/>
      <color rgb="FF000000"/>
      <name val="宋体"/>
      <family val="3"/>
      <charset val="134"/>
    </font>
    <font>
      <sz val="10"/>
      <color theme="1"/>
      <name val="宋体"/>
      <family val="3"/>
      <charset val="134"/>
    </font>
    <font>
      <b/>
      <sz val="10"/>
      <color theme="1"/>
      <name val="宋体"/>
      <family val="3"/>
      <charset val="134"/>
    </font>
    <font>
      <sz val="11"/>
      <color rgb="FFC00000"/>
      <name val="宋体"/>
      <family val="3"/>
      <charset val="134"/>
    </font>
    <font>
      <sz val="11"/>
      <color theme="1"/>
      <name val="宋体"/>
      <family val="2"/>
      <charset val="134"/>
      <scheme val="minor"/>
    </font>
    <font>
      <sz val="9"/>
      <name val="宋体"/>
      <family val="2"/>
      <charset val="134"/>
      <scheme val="minor"/>
    </font>
    <font>
      <b/>
      <sz val="11"/>
      <color theme="1"/>
      <name val="宋体"/>
      <family val="3"/>
      <charset val="134"/>
      <scheme val="minor"/>
    </font>
  </fonts>
  <fills count="7">
    <fill>
      <patternFill patternType="none"/>
    </fill>
    <fill>
      <patternFill patternType="gray125"/>
    </fill>
    <fill>
      <patternFill patternType="solid">
        <fgColor rgb="FFFFFF00"/>
        <bgColor indexed="64"/>
      </patternFill>
    </fill>
    <fill>
      <patternFill patternType="solid">
        <fgColor rgb="FF8EB4E2"/>
        <bgColor indexed="64"/>
      </patternFill>
    </fill>
    <fill>
      <patternFill patternType="solid">
        <fgColor rgb="FFFFFFFF"/>
        <bgColor indexed="64"/>
      </patternFill>
    </fill>
    <fill>
      <patternFill patternType="solid">
        <fgColor theme="0"/>
        <bgColor indexed="64"/>
      </patternFill>
    </fill>
    <fill>
      <patternFill patternType="solid">
        <fgColor rgb="FFC0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0"/>
      </left>
      <right/>
      <top style="thin">
        <color indexed="0"/>
      </top>
      <bottom style="thin">
        <color indexed="0"/>
      </bottom>
      <diagonal/>
    </border>
    <border diagonalUp="1">
      <left style="thin">
        <color indexed="8"/>
      </left>
      <right style="thin">
        <color indexed="64"/>
      </right>
      <top style="thin">
        <color indexed="64"/>
      </top>
      <bottom style="thin">
        <color indexed="64"/>
      </bottom>
      <diagonal style="thin">
        <color indexed="8"/>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9">
    <xf numFmtId="0" fontId="0" fillId="0" borderId="0">
      <alignment vertical="center"/>
    </xf>
    <xf numFmtId="0" fontId="9" fillId="0" borderId="0">
      <protection locked="0"/>
    </xf>
    <xf numFmtId="0" fontId="9" fillId="0" borderId="0">
      <protection locked="0"/>
    </xf>
    <xf numFmtId="0" fontId="24" fillId="0" borderId="0">
      <protection locked="0"/>
    </xf>
    <xf numFmtId="0" fontId="9" fillId="0" borderId="0">
      <protection locked="0"/>
    </xf>
    <xf numFmtId="0" fontId="25" fillId="0" borderId="0">
      <protection locked="0"/>
    </xf>
    <xf numFmtId="43" fontId="1" fillId="0" borderId="0">
      <protection locked="0"/>
    </xf>
    <xf numFmtId="0" fontId="1" fillId="0" borderId="0">
      <protection locked="0"/>
    </xf>
    <xf numFmtId="0" fontId="31" fillId="0" borderId="0">
      <alignment vertical="center"/>
    </xf>
  </cellStyleXfs>
  <cellXfs count="123">
    <xf numFmtId="0" fontId="0" fillId="0" borderId="0" xfId="0">
      <alignment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0" xfId="1" applyFont="1" applyProtection="1"/>
    <xf numFmtId="0" fontId="7" fillId="0" borderId="0" xfId="1" applyFont="1" applyAlignment="1" applyProtection="1">
      <alignment vertical="center"/>
    </xf>
    <xf numFmtId="0" fontId="8" fillId="0" borderId="0" xfId="1" applyFont="1" applyAlignment="1" applyProtection="1">
      <alignment vertical="center"/>
    </xf>
    <xf numFmtId="0" fontId="5" fillId="0" borderId="0" xfId="1" applyFont="1" applyAlignment="1" applyProtection="1">
      <alignment vertical="center"/>
    </xf>
    <xf numFmtId="0" fontId="9" fillId="0" borderId="0" xfId="1" applyAlignment="1" applyProtection="1">
      <alignment horizontal="left" vertical="center" wrapText="1"/>
    </xf>
    <xf numFmtId="0" fontId="5" fillId="0" borderId="0" xfId="1" applyFont="1" applyAlignment="1" applyProtection="1">
      <alignment horizontal="left" vertical="center"/>
    </xf>
    <xf numFmtId="176" fontId="10" fillId="0" borderId="0" xfId="1" applyNumberFormat="1" applyFont="1" applyAlignment="1" applyProtection="1">
      <alignment horizontal="left" vertical="center"/>
    </xf>
    <xf numFmtId="0" fontId="11" fillId="0" borderId="0" xfId="1" applyFont="1" applyAlignment="1" applyProtection="1">
      <alignment horizontal="left" vertical="center"/>
    </xf>
    <xf numFmtId="0" fontId="9" fillId="0" borderId="0" xfId="1" applyAlignment="1" applyProtection="1">
      <alignment horizontal="left"/>
    </xf>
    <xf numFmtId="0" fontId="5" fillId="0" borderId="0" xfId="1" applyFont="1" applyAlignment="1" applyProtection="1">
      <alignment horizontal="center"/>
    </xf>
    <xf numFmtId="0" fontId="9" fillId="0" borderId="0" xfId="1" applyAlignment="1" applyProtection="1">
      <alignment vertical="center"/>
    </xf>
    <xf numFmtId="0" fontId="5" fillId="0" borderId="0" xfId="1" applyFont="1" applyAlignment="1" applyProtection="1">
      <alignment horizontal="center" vertical="center"/>
    </xf>
    <xf numFmtId="0" fontId="11" fillId="0" borderId="0" xfId="1" applyFont="1" applyAlignment="1" applyProtection="1">
      <alignment horizontal="center" vertical="center"/>
    </xf>
    <xf numFmtId="0" fontId="1" fillId="0" borderId="0" xfId="0" applyFont="1">
      <alignment vertical="center"/>
    </xf>
    <xf numFmtId="9" fontId="14" fillId="0" borderId="0" xfId="0" applyNumberFormat="1" applyFont="1">
      <alignment vertical="center"/>
    </xf>
    <xf numFmtId="0" fontId="15" fillId="0" borderId="1" xfId="0" applyFont="1" applyBorder="1" applyAlignment="1">
      <alignment horizontal="center" vertical="center" wrapText="1" readingOrder="2"/>
    </xf>
    <xf numFmtId="0" fontId="15" fillId="0" borderId="1" xfId="0" applyFont="1" applyBorder="1" applyAlignment="1">
      <alignment horizontal="center" vertical="center" wrapText="1"/>
    </xf>
    <xf numFmtId="9" fontId="1" fillId="0" borderId="0" xfId="0" applyNumberFormat="1" applyFont="1">
      <alignment vertical="center"/>
    </xf>
    <xf numFmtId="0" fontId="1" fillId="0" borderId="0" xfId="0" applyFont="1" applyAlignment="1"/>
    <xf numFmtId="0" fontId="18" fillId="0" borderId="1" xfId="2" applyFont="1" applyBorder="1" applyAlignment="1" applyProtection="1">
      <alignment horizontal="center" vertical="center" wrapText="1"/>
    </xf>
    <xf numFmtId="0" fontId="18" fillId="0" borderId="1" xfId="3" applyFont="1" applyBorder="1" applyAlignment="1" applyProtection="1">
      <alignment horizontal="center" vertical="center" wrapText="1"/>
    </xf>
    <xf numFmtId="0" fontId="18" fillId="0" borderId="1" xfId="3" applyFont="1" applyBorder="1" applyAlignment="1" applyProtection="1">
      <alignment horizontal="left" vertical="center" wrapText="1"/>
    </xf>
    <xf numFmtId="177" fontId="18" fillId="0" borderId="1" xfId="3" applyNumberFormat="1" applyFont="1" applyBorder="1" applyAlignment="1" applyProtection="1">
      <alignment horizontal="center" vertical="center" wrapText="1"/>
    </xf>
    <xf numFmtId="0" fontId="19" fillId="0" borderId="1" xfId="3" applyFont="1" applyBorder="1" applyAlignment="1" applyProtection="1">
      <alignment horizontal="center" vertical="center" wrapText="1"/>
    </xf>
    <xf numFmtId="178" fontId="19" fillId="4" borderId="1" xfId="4" applyNumberFormat="1" applyFont="1" applyFill="1" applyBorder="1" applyAlignment="1" applyProtection="1">
      <alignment horizontal="center" vertical="center" wrapText="1"/>
    </xf>
    <xf numFmtId="178" fontId="19" fillId="0" borderId="1" xfId="3" applyNumberFormat="1" applyFont="1" applyBorder="1" applyAlignment="1" applyProtection="1">
      <alignment horizontal="center" vertical="center" wrapText="1"/>
    </xf>
    <xf numFmtId="0" fontId="19" fillId="0" borderId="7" xfId="3" applyFont="1" applyBorder="1" applyAlignment="1" applyProtection="1">
      <alignment horizontal="center" vertical="center" wrapText="1"/>
    </xf>
    <xf numFmtId="0" fontId="19" fillId="0" borderId="8" xfId="3" applyFont="1" applyBorder="1" applyAlignment="1" applyProtection="1">
      <alignment horizontal="center" vertical="center" wrapText="1"/>
    </xf>
    <xf numFmtId="0" fontId="19" fillId="0" borderId="9" xfId="5" applyFont="1" applyBorder="1" applyAlignment="1" applyProtection="1">
      <alignment horizontal="center" vertical="center" wrapText="1"/>
    </xf>
    <xf numFmtId="0" fontId="19" fillId="0" borderId="10" xfId="3" applyFont="1" applyBorder="1" applyAlignment="1" applyProtection="1">
      <alignment horizontal="center" vertical="center" wrapText="1"/>
    </xf>
    <xf numFmtId="0" fontId="19" fillId="0" borderId="0" xfId="5" applyFont="1" applyProtection="1"/>
    <xf numFmtId="43" fontId="19" fillId="0" borderId="0" xfId="6" applyFont="1" applyAlignment="1" applyProtection="1">
      <alignment horizontal="center" vertical="center"/>
    </xf>
    <xf numFmtId="43" fontId="19" fillId="0" borderId="0" xfId="6" applyFont="1" applyProtection="1"/>
    <xf numFmtId="0" fontId="18" fillId="0" borderId="0" xfId="5" applyFont="1" applyProtection="1"/>
    <xf numFmtId="0" fontId="18" fillId="0" borderId="1" xfId="5" applyFont="1" applyBorder="1" applyAlignment="1" applyProtection="1">
      <alignment horizontal="center" vertical="center"/>
    </xf>
    <xf numFmtId="43" fontId="18" fillId="0" borderId="1" xfId="6" applyFont="1" applyBorder="1" applyAlignment="1" applyProtection="1">
      <alignment horizontal="center" vertical="center" wrapText="1"/>
    </xf>
    <xf numFmtId="0" fontId="19" fillId="0" borderId="1" xfId="5" applyFont="1" applyBorder="1" applyAlignment="1" applyProtection="1">
      <alignment horizontal="center"/>
    </xf>
    <xf numFmtId="0" fontId="19" fillId="0" borderId="1" xfId="5" applyFont="1" applyBorder="1" applyAlignment="1" applyProtection="1">
      <alignment horizontal="center" vertical="center" wrapText="1"/>
    </xf>
    <xf numFmtId="0" fontId="1" fillId="0" borderId="0" xfId="7" applyProtection="1"/>
    <xf numFmtId="0" fontId="22" fillId="0" borderId="1" xfId="7" applyFont="1" applyBorder="1" applyAlignment="1" applyProtection="1">
      <alignment horizontal="center" vertical="center"/>
    </xf>
    <xf numFmtId="0" fontId="1" fillId="2" borderId="0" xfId="7" applyFill="1" applyProtection="1"/>
    <xf numFmtId="9" fontId="12" fillId="0" borderId="0" xfId="0" applyNumberFormat="1" applyFont="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1" fillId="0" borderId="1" xfId="0" applyFont="1" applyBorder="1" applyAlignment="1">
      <alignment horizontal="center" vertical="center" wrapText="1"/>
    </xf>
    <xf numFmtId="9" fontId="12" fillId="0" borderId="1" xfId="0" applyNumberFormat="1" applyFont="1" applyBorder="1" applyAlignment="1">
      <alignment horizontal="center" vertical="center"/>
    </xf>
    <xf numFmtId="10" fontId="15" fillId="0" borderId="1" xfId="0" applyNumberFormat="1" applyFont="1" applyBorder="1" applyAlignment="1">
      <alignment horizontal="center" vertical="center" wrapText="1"/>
    </xf>
    <xf numFmtId="179" fontId="19" fillId="0" borderId="1" xfId="6" applyNumberFormat="1" applyFont="1" applyBorder="1" applyAlignment="1" applyProtection="1">
      <alignment horizontal="center"/>
    </xf>
    <xf numFmtId="2" fontId="15" fillId="0" borderId="1" xfId="0" applyNumberFormat="1" applyFont="1" applyBorder="1" applyAlignment="1">
      <alignment horizontal="center" vertical="center" wrapText="1"/>
    </xf>
    <xf numFmtId="0" fontId="1" fillId="0" borderId="1" xfId="0" applyFont="1" applyBorder="1" applyAlignment="1"/>
    <xf numFmtId="0" fontId="18" fillId="0" borderId="1" xfId="3" applyFont="1" applyBorder="1" applyAlignment="1" applyProtection="1">
      <alignment horizontal="left" vertical="center" wrapText="1"/>
    </xf>
    <xf numFmtId="0" fontId="18" fillId="5" borderId="1" xfId="2" applyFont="1" applyFill="1" applyBorder="1" applyAlignment="1" applyProtection="1">
      <alignment horizontal="center" vertical="center" wrapText="1"/>
    </xf>
    <xf numFmtId="2" fontId="19" fillId="5" borderId="1" xfId="3" applyNumberFormat="1" applyFont="1" applyFill="1" applyBorder="1" applyAlignment="1" applyProtection="1">
      <alignment horizontal="center" vertical="center" wrapText="1"/>
    </xf>
    <xf numFmtId="0" fontId="18" fillId="0" borderId="1" xfId="3" applyFont="1" applyBorder="1" applyAlignment="1" applyProtection="1">
      <alignment horizontal="center" vertical="center" wrapText="1"/>
    </xf>
    <xf numFmtId="0" fontId="3" fillId="0" borderId="1" xfId="0" applyFont="1" applyBorder="1" applyAlignment="1">
      <alignment vertical="top" wrapText="1"/>
    </xf>
    <xf numFmtId="0" fontId="15" fillId="6" borderId="1" xfId="0" applyFont="1" applyFill="1" applyBorder="1" applyAlignment="1">
      <alignment horizontal="center" vertical="center" wrapText="1"/>
    </xf>
    <xf numFmtId="2" fontId="1" fillId="6" borderId="1" xfId="0" applyNumberFormat="1" applyFont="1" applyFill="1" applyBorder="1" applyAlignment="1">
      <alignment horizontal="center" vertical="center"/>
    </xf>
    <xf numFmtId="2" fontId="15" fillId="6" borderId="1" xfId="0" applyNumberFormat="1" applyFont="1" applyFill="1" applyBorder="1" applyAlignment="1">
      <alignment horizontal="center" vertical="center" wrapText="1"/>
    </xf>
    <xf numFmtId="9" fontId="1" fillId="5" borderId="1" xfId="0" applyNumberFormat="1" applyFont="1" applyFill="1" applyBorder="1" applyAlignment="1">
      <alignment horizontal="center" vertical="center"/>
    </xf>
    <xf numFmtId="176" fontId="1" fillId="5" borderId="1" xfId="0" applyNumberFormat="1" applyFont="1" applyFill="1" applyBorder="1" applyAlignment="1">
      <alignment horizontal="center" vertical="center"/>
    </xf>
    <xf numFmtId="9" fontId="1" fillId="5" borderId="1" xfId="0" applyNumberFormat="1" applyFont="1" applyFill="1" applyBorder="1" applyAlignment="1">
      <alignment horizontal="center" vertical="center" wrapText="1"/>
    </xf>
    <xf numFmtId="9" fontId="27" fillId="5" borderId="1" xfId="0" applyNumberFormat="1" applyFont="1" applyFill="1" applyBorder="1" applyAlignment="1">
      <alignment horizontal="center" vertical="center" wrapText="1"/>
    </xf>
    <xf numFmtId="180" fontId="1" fillId="5" borderId="1" xfId="0" applyNumberFormat="1" applyFont="1" applyFill="1" applyBorder="1" applyAlignment="1">
      <alignment horizontal="center" vertical="center" wrapText="1"/>
    </xf>
    <xf numFmtId="9" fontId="12" fillId="5" borderId="1" xfId="0" applyNumberFormat="1" applyFont="1" applyFill="1" applyBorder="1" applyAlignment="1">
      <alignment horizontal="center" vertical="center"/>
    </xf>
    <xf numFmtId="2" fontId="28" fillId="0" borderId="1" xfId="0" applyNumberFormat="1" applyFont="1" applyBorder="1" applyAlignment="1">
      <alignment horizontal="center" vertical="center" wrapText="1"/>
    </xf>
    <xf numFmtId="0" fontId="16" fillId="5" borderId="1" xfId="7" applyFont="1" applyFill="1" applyBorder="1" applyAlignment="1" applyProtection="1">
      <alignment horizontal="center" vertical="center"/>
    </xf>
    <xf numFmtId="0" fontId="1" fillId="5" borderId="1" xfId="7" applyFill="1" applyBorder="1" applyAlignment="1" applyProtection="1">
      <alignment horizontal="center" vertical="center"/>
    </xf>
    <xf numFmtId="0" fontId="1" fillId="5" borderId="0" xfId="7" applyFill="1" applyProtection="1"/>
    <xf numFmtId="43" fontId="29" fillId="0" borderId="1" xfId="6" applyFont="1" applyBorder="1" applyAlignment="1" applyProtection="1">
      <alignment horizontal="center" vertical="center" wrapText="1"/>
    </xf>
    <xf numFmtId="0" fontId="15" fillId="5" borderId="1" xfId="0" applyFont="1" applyFill="1" applyBorder="1" applyAlignment="1">
      <alignment horizontal="center" vertical="center" wrapText="1" readingOrder="2"/>
    </xf>
    <xf numFmtId="0" fontId="31" fillId="0" borderId="0" xfId="8">
      <alignment vertical="center"/>
    </xf>
    <xf numFmtId="0" fontId="31" fillId="0" borderId="0" xfId="8" applyAlignment="1">
      <alignment horizontal="center" vertical="center"/>
    </xf>
    <xf numFmtId="0" fontId="31" fillId="0" borderId="1" xfId="8" applyBorder="1" applyAlignment="1">
      <alignment horizontal="center" vertical="center"/>
    </xf>
    <xf numFmtId="43" fontId="19" fillId="5" borderId="1" xfId="6" applyFont="1" applyFill="1" applyBorder="1" applyAlignment="1" applyProtection="1">
      <alignment horizontal="center" vertical="center" wrapText="1"/>
    </xf>
    <xf numFmtId="43" fontId="19" fillId="6" borderId="1" xfId="6" applyFont="1" applyFill="1" applyBorder="1" applyAlignment="1" applyProtection="1">
      <alignment horizontal="center" vertical="center"/>
    </xf>
    <xf numFmtId="178" fontId="19" fillId="6" borderId="7" xfId="4" applyNumberFormat="1" applyFont="1" applyFill="1" applyBorder="1" applyAlignment="1">
      <alignment horizontal="center" vertical="center" wrapText="1"/>
      <protection locked="0"/>
    </xf>
    <xf numFmtId="178" fontId="19" fillId="6" borderId="1" xfId="4" applyNumberFormat="1" applyFont="1" applyFill="1" applyBorder="1" applyAlignment="1">
      <alignment horizontal="center" vertical="center" wrapText="1"/>
      <protection locked="0"/>
    </xf>
    <xf numFmtId="178" fontId="19" fillId="5" borderId="7" xfId="4" applyNumberFormat="1" applyFont="1" applyFill="1" applyBorder="1" applyAlignment="1">
      <alignment horizontal="center" vertical="center" wrapText="1"/>
      <protection locked="0"/>
    </xf>
    <xf numFmtId="178" fontId="19" fillId="5" borderId="1" xfId="4" applyNumberFormat="1" applyFont="1" applyFill="1" applyBorder="1" applyAlignment="1">
      <alignment horizontal="center" vertical="center" wrapText="1"/>
      <protection locked="0"/>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6" fillId="0" borderId="0" xfId="1" applyFont="1" applyAlignment="1" applyProtection="1">
      <alignment horizontal="center" vertical="center"/>
    </xf>
    <xf numFmtId="0" fontId="33" fillId="0" borderId="1" xfId="8" applyFont="1" applyBorder="1" applyAlignment="1">
      <alignment horizontal="center" vertical="center"/>
    </xf>
    <xf numFmtId="0" fontId="31" fillId="0" borderId="3" xfId="8" applyBorder="1" applyAlignment="1">
      <alignment horizontal="left" vertical="center"/>
    </xf>
    <xf numFmtId="0" fontId="31" fillId="0" borderId="4" xfId="8" applyBorder="1" applyAlignment="1">
      <alignment horizontal="left" vertical="center"/>
    </xf>
    <xf numFmtId="0" fontId="31" fillId="0" borderId="5" xfId="8" applyBorder="1" applyAlignment="1">
      <alignment horizontal="left" vertical="center"/>
    </xf>
    <xf numFmtId="0" fontId="13" fillId="0" borderId="1" xfId="0" applyFont="1" applyBorder="1" applyAlignment="1">
      <alignment horizontal="center" vertical="center"/>
    </xf>
    <xf numFmtId="0" fontId="18" fillId="0" borderId="11" xfId="3" applyFont="1" applyBorder="1" applyAlignment="1" applyProtection="1">
      <alignment horizontal="left" vertical="center" wrapText="1"/>
    </xf>
    <xf numFmtId="0" fontId="18" fillId="0" borderId="2" xfId="3" applyFont="1" applyBorder="1" applyAlignment="1" applyProtection="1">
      <alignment horizontal="left" vertical="center" wrapText="1"/>
    </xf>
    <xf numFmtId="0" fontId="18" fillId="0" borderId="12" xfId="3" applyFont="1" applyBorder="1" applyAlignment="1" applyProtection="1">
      <alignment horizontal="left" vertical="center" wrapText="1"/>
    </xf>
    <xf numFmtId="0" fontId="18" fillId="0" borderId="3" xfId="3" applyFont="1" applyBorder="1" applyAlignment="1" applyProtection="1">
      <alignment horizontal="left" vertical="center" wrapText="1"/>
    </xf>
    <xf numFmtId="0" fontId="18" fillId="0" borderId="4" xfId="3" applyFont="1" applyBorder="1" applyAlignment="1" applyProtection="1">
      <alignment horizontal="left" vertical="center" wrapText="1"/>
    </xf>
    <xf numFmtId="0" fontId="18" fillId="0" borderId="5" xfId="3" applyFont="1" applyBorder="1" applyAlignment="1" applyProtection="1">
      <alignment horizontal="left" vertical="center" wrapText="1"/>
    </xf>
    <xf numFmtId="0" fontId="18" fillId="0" borderId="3" xfId="3" applyFont="1" applyBorder="1" applyAlignment="1" applyProtection="1">
      <alignment horizontal="center" vertical="center" wrapText="1"/>
    </xf>
    <xf numFmtId="0" fontId="18" fillId="0" borderId="5" xfId="3" applyFont="1" applyBorder="1" applyAlignment="1" applyProtection="1">
      <alignment horizontal="center" vertical="center" wrapText="1"/>
    </xf>
    <xf numFmtId="0" fontId="17" fillId="0" borderId="2" xfId="2" applyFont="1" applyBorder="1" applyAlignment="1" applyProtection="1">
      <alignment horizontal="center" vertical="center" wrapText="1"/>
    </xf>
    <xf numFmtId="0" fontId="18" fillId="3" borderId="3" xfId="3" applyFont="1" applyFill="1" applyBorder="1" applyAlignment="1" applyProtection="1">
      <alignment horizontal="left" vertical="center" wrapText="1"/>
    </xf>
    <xf numFmtId="0" fontId="18" fillId="3" borderId="4" xfId="3" applyFont="1" applyFill="1" applyBorder="1" applyAlignment="1" applyProtection="1">
      <alignment horizontal="left" vertical="center" wrapText="1"/>
    </xf>
    <xf numFmtId="0" fontId="18" fillId="3" borderId="5" xfId="3" applyFont="1" applyFill="1" applyBorder="1" applyAlignment="1" applyProtection="1">
      <alignment horizontal="left" vertical="center" wrapText="1"/>
    </xf>
    <xf numFmtId="2" fontId="19" fillId="5" borderId="6" xfId="3" applyNumberFormat="1" applyFont="1" applyFill="1" applyBorder="1" applyAlignment="1" applyProtection="1">
      <alignment horizontal="center" vertical="center" wrapText="1"/>
    </xf>
    <xf numFmtId="2" fontId="19" fillId="5" borderId="13" xfId="3" applyNumberFormat="1" applyFont="1" applyFill="1" applyBorder="1" applyAlignment="1" applyProtection="1">
      <alignment horizontal="center" vertical="center" wrapText="1"/>
    </xf>
    <xf numFmtId="2" fontId="19" fillId="5" borderId="7" xfId="3" applyNumberFormat="1" applyFont="1" applyFill="1" applyBorder="1" applyAlignment="1" applyProtection="1">
      <alignment horizontal="center" vertical="center" wrapText="1"/>
    </xf>
    <xf numFmtId="0" fontId="17" fillId="0" borderId="1" xfId="5" applyFont="1" applyBorder="1" applyAlignment="1" applyProtection="1">
      <alignment horizontal="center" vertical="center"/>
    </xf>
    <xf numFmtId="0" fontId="20" fillId="0" borderId="1" xfId="5" applyFont="1" applyBorder="1" applyAlignment="1" applyProtection="1">
      <alignment horizontal="left" vertical="center" wrapText="1"/>
    </xf>
    <xf numFmtId="0" fontId="20" fillId="0" borderId="1" xfId="5" applyFont="1" applyBorder="1" applyAlignment="1" applyProtection="1">
      <alignment horizontal="left" vertical="center"/>
    </xf>
    <xf numFmtId="0" fontId="20" fillId="0" borderId="1" xfId="5" applyFont="1" applyBorder="1" applyAlignment="1" applyProtection="1">
      <alignment horizontal="center" vertical="center"/>
    </xf>
    <xf numFmtId="0" fontId="19" fillId="0" borderId="1" xfId="5" applyFont="1" applyBorder="1" applyAlignment="1" applyProtection="1">
      <alignment horizontal="center" vertical="center"/>
    </xf>
    <xf numFmtId="0" fontId="21" fillId="0" borderId="1" xfId="7" applyFont="1" applyBorder="1" applyAlignment="1" applyProtection="1">
      <alignment horizontal="center" vertical="center"/>
    </xf>
    <xf numFmtId="0" fontId="23" fillId="0" borderId="1" xfId="7" applyFont="1" applyBorder="1" applyAlignment="1" applyProtection="1">
      <alignment horizontal="justify" vertical="center" wrapText="1"/>
    </xf>
    <xf numFmtId="0" fontId="16" fillId="0" borderId="1" xfId="7" applyFont="1" applyBorder="1" applyAlignment="1" applyProtection="1">
      <alignment horizontal="left" vertical="top" wrapText="1"/>
    </xf>
    <xf numFmtId="0" fontId="0" fillId="0" borderId="14" xfId="0" applyBorder="1" applyAlignment="1">
      <alignment horizontal="center" vertical="center"/>
    </xf>
    <xf numFmtId="0" fontId="1" fillId="0" borderId="1" xfId="0" applyFont="1" applyBorder="1" applyAlignment="1">
      <alignment horizontal="left" vertical="center"/>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28" fillId="5" borderId="1" xfId="0" applyFont="1" applyFill="1" applyBorder="1" applyAlignment="1">
      <alignment horizontal="center" vertical="center" wrapText="1" readingOrder="2"/>
    </xf>
    <xf numFmtId="0" fontId="29" fillId="0" borderId="1" xfId="3" applyFont="1" applyBorder="1" applyAlignment="1" applyProtection="1">
      <alignment horizontal="left" vertical="center" wrapText="1"/>
    </xf>
    <xf numFmtId="177" fontId="29" fillId="0" borderId="1" xfId="3" applyNumberFormat="1" applyFont="1" applyBorder="1" applyAlignment="1" applyProtection="1">
      <alignment horizontal="center" vertical="center" wrapText="1"/>
    </xf>
  </cellXfs>
  <cellStyles count="9">
    <cellStyle name="3232 5 3" xfId="4" xr:uid="{00000000-0005-0000-0000-000000000000}"/>
    <cellStyle name="常规" xfId="0" builtinId="0"/>
    <cellStyle name="常规 2" xfId="8" xr:uid="{60FB1F04-29F9-4848-ADA8-9182485B2536}"/>
    <cellStyle name="常规 2 2" xfId="1" xr:uid="{00000000-0005-0000-0000-000002000000}"/>
    <cellStyle name="常规 3" xfId="2" xr:uid="{00000000-0005-0000-0000-000003000000}"/>
    <cellStyle name="常规 7" xfId="5" xr:uid="{00000000-0005-0000-0000-000004000000}"/>
    <cellStyle name="常规 9" xfId="7" xr:uid="{00000000-0005-0000-0000-000005000000}"/>
    <cellStyle name="常规_Sheet1" xfId="3" xr:uid="{00000000-0005-0000-0000-000006000000}"/>
    <cellStyle name="千位分隔 2"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520and%2520Settings/liuh/Local%2520Settings/Temporary%2520Internet%2520Files/OLK2B/&#20013;&#33322;&#21271;&#33489;&#22823;&#214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B"/>
      <sheetName val="MXB1"/>
      <sheetName val="MXB2"/>
      <sheetName val="MXB3"/>
      <sheetName val="MXB4"/>
      <sheetName val="MXB5"/>
      <sheetName val="MXB6"/>
      <sheetName val="MXB7"/>
      <sheetName val="MXB8"/>
      <sheetName val="MXB9"/>
      <sheetName val="MXB10"/>
      <sheetName val="MXB11"/>
      <sheetName val="MXB12"/>
      <sheetName val="MXB13"/>
      <sheetName val="MXB14"/>
      <sheetName val="MXB15"/>
      <sheetName val="MXB16"/>
      <sheetName val="MXB17"/>
      <sheetName val="MXB18"/>
      <sheetName val="MXB19"/>
      <sheetName val="MXB20"/>
      <sheetName val="MXB21"/>
      <sheetName val="MXB22"/>
      <sheetName val="MXB23"/>
      <sheetName val="MXB24"/>
      <sheetName val="MXB25"/>
      <sheetName val="MXB26"/>
      <sheetName val="MXB27"/>
      <sheetName val="MXB28"/>
      <sheetName val="MXB29"/>
      <sheetName val="MXB30"/>
      <sheetName val="MXB31"/>
      <sheetName val="MXB32"/>
      <sheetName val="MXB33"/>
      <sheetName val="MXB34"/>
      <sheetName val="MXB35"/>
      <sheetName val="MXB36"/>
      <sheetName val="MXB37"/>
      <sheetName val="MXB38"/>
      <sheetName val="MXB39"/>
      <sheetName val="MXB40"/>
      <sheetName val="MXB41"/>
      <sheetName val="MXB42"/>
      <sheetName val="MXB43"/>
      <sheetName val="MXB44"/>
      <sheetName val="MXB45"/>
      <sheetName val="MXB46"/>
      <sheetName val="MXB47"/>
      <sheetName val="MXB48"/>
      <sheetName val="MXB49"/>
      <sheetName val="MXB50"/>
      <sheetName val="MXB51"/>
      <sheetName val="MXB52"/>
      <sheetName val="MXB53"/>
      <sheetName val="MXB54"/>
      <sheetName val="MXB55"/>
      <sheetName val="MXB56"/>
      <sheetName val="MXB57"/>
      <sheetName val="MXB58"/>
      <sheetName val="MXB59"/>
      <sheetName val="MXB60"/>
      <sheetName val="MXB61"/>
      <sheetName val="MXB62"/>
      <sheetName val="MXB63"/>
      <sheetName val="MXB64"/>
      <sheetName val="MXB65"/>
      <sheetName val="MXB66"/>
      <sheetName val="MXB67"/>
      <sheetName val="MXB68"/>
      <sheetName val="MXB69"/>
      <sheetName val="MXB70"/>
      <sheetName val="MXB71"/>
      <sheetName val="MXB72"/>
      <sheetName val="MXB73"/>
      <sheetName val="MXB74"/>
      <sheetName val="MXB75"/>
      <sheetName val="MXB76"/>
      <sheetName val="MXB77"/>
      <sheetName val="MXB78"/>
      <sheetName val="MXB79"/>
      <sheetName val="MXB80"/>
      <sheetName val="MXB81"/>
      <sheetName val="MXB82"/>
      <sheetName val="MXB83"/>
      <sheetName val="MXB84"/>
      <sheetName val="MXB85"/>
      <sheetName val="MXB86"/>
      <sheetName val="MXB8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opLeftCell="A4" zoomScale="85" workbookViewId="0">
      <selection activeCell="B16" sqref="B16"/>
    </sheetView>
  </sheetViews>
  <sheetFormatPr defaultColWidth="9" defaultRowHeight="14.4" x14ac:dyDescent="0.25"/>
  <cols>
    <col min="1" max="1" width="5.33203125" style="1" customWidth="1"/>
    <col min="2" max="2" width="19.109375" style="1" customWidth="1"/>
    <col min="3" max="3" width="89.109375" customWidth="1"/>
  </cols>
  <sheetData>
    <row r="1" spans="1:3" ht="25.8" x14ac:dyDescent="0.25">
      <c r="A1" s="85" t="s">
        <v>0</v>
      </c>
      <c r="B1" s="85"/>
      <c r="C1" s="85"/>
    </row>
    <row r="2" spans="1:3" ht="289.5" customHeight="1" x14ac:dyDescent="0.25">
      <c r="A2" s="2" t="s">
        <v>1</v>
      </c>
      <c r="B2" s="3" t="s">
        <v>2</v>
      </c>
      <c r="C2" s="58" t="s">
        <v>139</v>
      </c>
    </row>
    <row r="3" spans="1:3" ht="82.35" customHeight="1" x14ac:dyDescent="0.25">
      <c r="A3" s="84" t="s">
        <v>3</v>
      </c>
      <c r="B3" s="84"/>
      <c r="C3" s="84"/>
    </row>
    <row r="4" spans="1:3" ht="46.35" customHeight="1" x14ac:dyDescent="0.25">
      <c r="A4" s="84" t="s">
        <v>4</v>
      </c>
      <c r="B4" s="84"/>
      <c r="C4" s="84"/>
    </row>
    <row r="5" spans="1:3" ht="31.35" customHeight="1" x14ac:dyDescent="0.25">
      <c r="A5" s="84" t="s">
        <v>5</v>
      </c>
      <c r="B5" s="84"/>
      <c r="C5" s="84"/>
    </row>
    <row r="6" spans="1:3" ht="41.85" customHeight="1" x14ac:dyDescent="0.25">
      <c r="A6" s="84" t="s">
        <v>6</v>
      </c>
      <c r="B6" s="84"/>
      <c r="C6" s="84"/>
    </row>
    <row r="7" spans="1:3" ht="24" customHeight="1" x14ac:dyDescent="0.25">
      <c r="A7" s="86" t="s">
        <v>140</v>
      </c>
      <c r="B7" s="86"/>
      <c r="C7" s="86"/>
    </row>
    <row r="8" spans="1:3" ht="33.6" customHeight="1" x14ac:dyDescent="0.25">
      <c r="A8" s="83" t="s">
        <v>7</v>
      </c>
      <c r="B8" s="83"/>
      <c r="C8" s="83"/>
    </row>
    <row r="9" spans="1:3" ht="22.2" customHeight="1" x14ac:dyDescent="0.25">
      <c r="A9" s="83" t="s">
        <v>142</v>
      </c>
      <c r="B9" s="83"/>
      <c r="C9" s="83"/>
    </row>
  </sheetData>
  <mergeCells count="8">
    <mergeCell ref="A9:C9"/>
    <mergeCell ref="A5:C5"/>
    <mergeCell ref="A6:C6"/>
    <mergeCell ref="A1:C1"/>
    <mergeCell ref="A3:C3"/>
    <mergeCell ref="A4:C4"/>
    <mergeCell ref="A7:C7"/>
    <mergeCell ref="A8:C8"/>
  </mergeCells>
  <phoneticPr fontId="26" type="noConversion"/>
  <printOptions horizontalCentered="1"/>
  <pageMargins left="0.70866141732283472" right="0.70866141732283472" top="2.3228346456692917" bottom="0.74803149606299213" header="0.31496062992125984" footer="0.31496062992125984"/>
  <pageSetup paperSize="8" scale="11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
  <sheetViews>
    <sheetView zoomScale="85" workbookViewId="0">
      <selection activeCell="B11" sqref="B11"/>
    </sheetView>
  </sheetViews>
  <sheetFormatPr defaultColWidth="10" defaultRowHeight="15.6" x14ac:dyDescent="0.3"/>
  <cols>
    <col min="1" max="1" width="26.109375" style="4" customWidth="1"/>
    <col min="2" max="2" width="68.109375" style="4" customWidth="1"/>
    <col min="3" max="3" width="14" style="4" customWidth="1"/>
    <col min="4" max="4" width="10.109375" style="4" customWidth="1"/>
    <col min="5" max="5" width="12.109375" style="4" customWidth="1"/>
    <col min="6" max="6" width="10" style="4"/>
    <col min="7" max="7" width="17.6640625" style="4" customWidth="1"/>
    <col min="8" max="16384" width="10" style="4"/>
  </cols>
  <sheetData>
    <row r="1" spans="1:7" ht="52.35" customHeight="1" x14ac:dyDescent="0.3">
      <c r="A1" s="87" t="s">
        <v>8</v>
      </c>
      <c r="B1" s="87"/>
      <c r="C1" s="5"/>
      <c r="D1" s="5"/>
      <c r="E1" s="5"/>
      <c r="F1" s="5"/>
      <c r="G1" s="6"/>
    </row>
    <row r="2" spans="1:7" ht="34.35" customHeight="1" x14ac:dyDescent="0.3">
      <c r="A2" s="7" t="s">
        <v>9</v>
      </c>
      <c r="B2" s="8" t="s">
        <v>10</v>
      </c>
      <c r="D2" s="7"/>
      <c r="E2" s="7"/>
      <c r="F2" s="7"/>
      <c r="G2" s="7"/>
    </row>
    <row r="3" spans="1:7" ht="45" customHeight="1" x14ac:dyDescent="0.3">
      <c r="A3" s="9" t="s">
        <v>11</v>
      </c>
      <c r="B3" s="10" t="s">
        <v>12</v>
      </c>
      <c r="D3" s="7"/>
      <c r="E3" s="7"/>
      <c r="F3" s="7"/>
      <c r="G3" s="7"/>
    </row>
    <row r="4" spans="1:7" ht="45" customHeight="1" x14ac:dyDescent="0.3">
      <c r="A4" s="9" t="s">
        <v>13</v>
      </c>
      <c r="B4" s="11" t="s">
        <v>14</v>
      </c>
      <c r="D4" s="7"/>
      <c r="E4" s="7"/>
      <c r="F4" s="7"/>
      <c r="G4" s="7"/>
    </row>
    <row r="5" spans="1:7" ht="45" customHeight="1" x14ac:dyDescent="0.3">
      <c r="A5" s="12" t="s">
        <v>15</v>
      </c>
      <c r="B5" s="10" t="s">
        <v>16</v>
      </c>
      <c r="C5" s="7"/>
      <c r="D5" s="7"/>
      <c r="E5" s="7"/>
      <c r="F5" s="7"/>
      <c r="G5" s="7"/>
    </row>
    <row r="6" spans="1:7" ht="45" customHeight="1" x14ac:dyDescent="0.3">
      <c r="A6" s="12" t="s">
        <v>17</v>
      </c>
      <c r="B6" s="11" t="s">
        <v>14</v>
      </c>
      <c r="D6" s="7"/>
      <c r="E6" s="7"/>
      <c r="F6" s="7"/>
      <c r="G6" s="7"/>
    </row>
    <row r="7" spans="1:7" ht="45" customHeight="1" x14ac:dyDescent="0.3">
      <c r="A7" s="12" t="s">
        <v>18</v>
      </c>
      <c r="B7" s="10" t="s">
        <v>16</v>
      </c>
      <c r="D7" s="7"/>
      <c r="E7" s="7"/>
      <c r="F7" s="7"/>
      <c r="G7" s="7"/>
    </row>
    <row r="8" spans="1:7" ht="32.1" customHeight="1" x14ac:dyDescent="0.3">
      <c r="A8" s="12" t="s">
        <v>19</v>
      </c>
      <c r="B8" s="11" t="s">
        <v>14</v>
      </c>
    </row>
    <row r="9" spans="1:7" ht="32.1" customHeight="1" x14ac:dyDescent="0.3">
      <c r="B9" s="13"/>
    </row>
    <row r="10" spans="1:7" ht="32.1" customHeight="1" x14ac:dyDescent="0.3">
      <c r="B10" s="13"/>
    </row>
    <row r="11" spans="1:7" ht="32.1" customHeight="1" x14ac:dyDescent="0.3">
      <c r="A11" s="14" t="s">
        <v>20</v>
      </c>
      <c r="B11" s="15" t="s">
        <v>21</v>
      </c>
    </row>
    <row r="12" spans="1:7" ht="32.1" customHeight="1" x14ac:dyDescent="0.3">
      <c r="A12" s="7" t="s">
        <v>22</v>
      </c>
      <c r="B12" s="15" t="s">
        <v>23</v>
      </c>
    </row>
    <row r="13" spans="1:7" ht="32.1" customHeight="1" x14ac:dyDescent="0.3">
      <c r="A13" s="7" t="s">
        <v>24</v>
      </c>
      <c r="B13" s="16" t="s">
        <v>25</v>
      </c>
    </row>
    <row r="14" spans="1:7" ht="45" customHeight="1" x14ac:dyDescent="0.3">
      <c r="C14" s="7"/>
      <c r="D14" s="7"/>
      <c r="E14" s="7"/>
      <c r="F14" s="7"/>
      <c r="G14" s="7"/>
    </row>
    <row r="15" spans="1:7" ht="45" customHeight="1" x14ac:dyDescent="0.3">
      <c r="C15" s="7"/>
      <c r="D15" s="7"/>
      <c r="E15" s="7"/>
      <c r="F15" s="7"/>
      <c r="G15" s="7"/>
    </row>
    <row r="16" spans="1:7" ht="45" customHeight="1" x14ac:dyDescent="0.3">
      <c r="D16" s="7"/>
      <c r="E16" s="7"/>
      <c r="F16" s="7"/>
      <c r="G16" s="7"/>
    </row>
    <row r="17" ht="32.1" customHeight="1" x14ac:dyDescent="0.3"/>
  </sheetData>
  <mergeCells count="1">
    <mergeCell ref="A1:B1"/>
  </mergeCells>
  <phoneticPr fontId="26" type="noConversion"/>
  <pageMargins left="0.75" right="0.75" top="1" bottom="1" header="0.5" footer="0.5"/>
  <pageSetup paperSize="9" scale="9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CDCF3-F8D1-47B6-81DD-8B3C401FF183}">
  <dimension ref="A1:D7"/>
  <sheetViews>
    <sheetView tabSelected="1" workbookViewId="0">
      <selection activeCell="C3" sqref="C3"/>
    </sheetView>
  </sheetViews>
  <sheetFormatPr defaultRowHeight="14.4" x14ac:dyDescent="0.25"/>
  <cols>
    <col min="1" max="1" width="8.88671875" style="75"/>
    <col min="2" max="2" width="22" style="75" customWidth="1"/>
    <col min="3" max="3" width="25" style="75" customWidth="1"/>
    <col min="4" max="4" width="15.88671875" style="75" customWidth="1"/>
    <col min="5" max="16384" width="8.88671875" style="74"/>
  </cols>
  <sheetData>
    <row r="1" spans="1:4" ht="30" customHeight="1" x14ac:dyDescent="0.25">
      <c r="A1" s="88" t="s">
        <v>138</v>
      </c>
      <c r="B1" s="88"/>
      <c r="C1" s="88"/>
      <c r="D1" s="88"/>
    </row>
    <row r="2" spans="1:4" ht="30" customHeight="1" x14ac:dyDescent="0.25">
      <c r="A2" s="76" t="s">
        <v>137</v>
      </c>
      <c r="B2" s="76" t="s">
        <v>136</v>
      </c>
      <c r="C2" s="76" t="s">
        <v>135</v>
      </c>
      <c r="D2" s="76" t="s">
        <v>134</v>
      </c>
    </row>
    <row r="3" spans="1:4" ht="30" customHeight="1" x14ac:dyDescent="0.25">
      <c r="A3" s="76">
        <v>1</v>
      </c>
      <c r="B3" s="76" t="s">
        <v>133</v>
      </c>
      <c r="C3" s="76">
        <f>'2 主材招标清单'!L18</f>
        <v>0</v>
      </c>
      <c r="D3" s="76"/>
    </row>
    <row r="4" spans="1:4" ht="30" customHeight="1" x14ac:dyDescent="0.25">
      <c r="A4" s="76">
        <v>2</v>
      </c>
      <c r="B4" s="76" t="s">
        <v>132</v>
      </c>
      <c r="C4" s="76">
        <f>'3 辅材单价分析表'!I67</f>
        <v>0</v>
      </c>
      <c r="D4" s="76"/>
    </row>
    <row r="5" spans="1:4" ht="30" customHeight="1" x14ac:dyDescent="0.25">
      <c r="A5" s="76">
        <v>3</v>
      </c>
      <c r="B5" s="76" t="s">
        <v>131</v>
      </c>
      <c r="C5" s="76">
        <f>'4 运费清单'!E18*(214000+138800)</f>
        <v>0</v>
      </c>
      <c r="D5" s="76"/>
    </row>
    <row r="6" spans="1:4" ht="30" customHeight="1" x14ac:dyDescent="0.25">
      <c r="A6" s="76">
        <v>4</v>
      </c>
      <c r="B6" s="76" t="s">
        <v>130</v>
      </c>
      <c r="C6" s="76">
        <f>C3+C4+C5</f>
        <v>0</v>
      </c>
      <c r="D6" s="76"/>
    </row>
    <row r="7" spans="1:4" ht="22.2" customHeight="1" x14ac:dyDescent="0.25">
      <c r="A7" s="89" t="s">
        <v>129</v>
      </c>
      <c r="B7" s="90"/>
      <c r="C7" s="90"/>
      <c r="D7" s="91"/>
    </row>
  </sheetData>
  <mergeCells count="2">
    <mergeCell ref="A1:D1"/>
    <mergeCell ref="A7:D7"/>
  </mergeCells>
  <phoneticPr fontId="26" type="noConversion"/>
  <printOptions horizontalCentered="1"/>
  <pageMargins left="0.70866141732283472" right="0.70866141732283472" top="2.7165354330708662" bottom="0.74803149606299213" header="0.31496062992125984" footer="0.31496062992125984"/>
  <pageSetup paperSize="8" scale="22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20"/>
  <sheetViews>
    <sheetView zoomScale="70" zoomScaleNormal="70" workbookViewId="0">
      <selection activeCell="K18" sqref="K18"/>
    </sheetView>
  </sheetViews>
  <sheetFormatPr defaultColWidth="9" defaultRowHeight="14.4" x14ac:dyDescent="0.25"/>
  <cols>
    <col min="1" max="1" width="4.88671875" customWidth="1"/>
    <col min="2" max="2" width="28.88671875" customWidth="1"/>
    <col min="3" max="3" width="21.33203125" customWidth="1"/>
    <col min="4" max="4" width="9.88671875" customWidth="1"/>
    <col min="5" max="5" width="14.44140625" customWidth="1"/>
    <col min="6" max="6" width="15.44140625" customWidth="1"/>
    <col min="7" max="7" width="15.33203125" customWidth="1"/>
    <col min="8" max="8" width="22" style="45" customWidth="1"/>
    <col min="9" max="10" width="18.109375" style="46" customWidth="1"/>
    <col min="11" max="11" width="16.33203125" style="46" customWidth="1"/>
    <col min="12" max="12" width="13.21875" style="46" customWidth="1"/>
    <col min="13" max="17" width="0" hidden="1" customWidth="1"/>
  </cols>
  <sheetData>
    <row r="1" spans="1:17" s="17" customFormat="1" ht="21" customHeight="1" x14ac:dyDescent="0.25">
      <c r="A1" s="92" t="s">
        <v>26</v>
      </c>
      <c r="B1" s="92"/>
      <c r="C1" s="92"/>
      <c r="D1" s="92"/>
      <c r="E1" s="92"/>
      <c r="F1" s="92"/>
      <c r="G1" s="92"/>
      <c r="H1" s="92"/>
      <c r="I1" s="92"/>
      <c r="J1" s="92"/>
      <c r="K1" s="92"/>
      <c r="L1" s="92"/>
      <c r="M1" s="18" t="s">
        <v>97</v>
      </c>
      <c r="N1" s="18" t="s">
        <v>98</v>
      </c>
      <c r="O1" s="18" t="s">
        <v>99</v>
      </c>
      <c r="P1" s="18" t="s">
        <v>100</v>
      </c>
      <c r="Q1" s="18" t="s">
        <v>101</v>
      </c>
    </row>
    <row r="2" spans="1:17" s="17" customFormat="1" ht="36.75" customHeight="1" x14ac:dyDescent="0.25">
      <c r="A2" s="19" t="s">
        <v>27</v>
      </c>
      <c r="B2" s="19" t="s">
        <v>28</v>
      </c>
      <c r="C2" s="19" t="s">
        <v>29</v>
      </c>
      <c r="D2" s="19" t="s">
        <v>30</v>
      </c>
      <c r="E2" s="59" t="s">
        <v>31</v>
      </c>
      <c r="F2" s="20" t="s">
        <v>32</v>
      </c>
      <c r="G2" s="20" t="s">
        <v>33</v>
      </c>
      <c r="H2" s="48" t="s">
        <v>110</v>
      </c>
      <c r="I2" s="64" t="s">
        <v>109</v>
      </c>
      <c r="J2" s="64" t="s">
        <v>111</v>
      </c>
      <c r="K2" s="64" t="s">
        <v>112</v>
      </c>
      <c r="L2" s="65" t="s">
        <v>103</v>
      </c>
      <c r="M2" s="17" t="s">
        <v>102</v>
      </c>
      <c r="N2" s="17" t="s">
        <v>102</v>
      </c>
      <c r="O2" s="17" t="s">
        <v>102</v>
      </c>
      <c r="P2" s="17" t="s">
        <v>102</v>
      </c>
      <c r="Q2" s="17" t="s">
        <v>102</v>
      </c>
    </row>
    <row r="3" spans="1:17" s="17" customFormat="1" ht="25.65" customHeight="1" x14ac:dyDescent="0.25">
      <c r="A3" s="73">
        <v>1</v>
      </c>
      <c r="B3" s="20" t="s">
        <v>93</v>
      </c>
      <c r="C3" s="20" t="s">
        <v>34</v>
      </c>
      <c r="D3" s="20" t="s">
        <v>35</v>
      </c>
      <c r="E3" s="60"/>
      <c r="F3" s="52">
        <f>E3*13%</f>
        <v>0</v>
      </c>
      <c r="G3" s="52">
        <f t="shared" ref="G3:G17" si="0">E3+F3</f>
        <v>0</v>
      </c>
      <c r="H3" s="50">
        <v>0.15</v>
      </c>
      <c r="I3" s="63">
        <v>214000</v>
      </c>
      <c r="J3" s="62">
        <v>0</v>
      </c>
      <c r="K3" s="66">
        <v>138800</v>
      </c>
      <c r="L3" s="63">
        <f>I3*H3*G3*I3/(I3+K3)+K3*J3*G3*K3/(I3+K3)</f>
        <v>0</v>
      </c>
      <c r="M3" s="21">
        <v>7.0000000000000007E-2</v>
      </c>
      <c r="N3" s="21">
        <v>7.0000000000000007E-2</v>
      </c>
      <c r="O3" s="21">
        <v>7.0000000000000007E-2</v>
      </c>
      <c r="P3" s="21">
        <v>0.06</v>
      </c>
      <c r="Q3" s="21">
        <v>0.05</v>
      </c>
    </row>
    <row r="4" spans="1:17" s="17" customFormat="1" ht="25.65" customHeight="1" x14ac:dyDescent="0.25">
      <c r="A4" s="73">
        <v>2</v>
      </c>
      <c r="B4" s="20" t="s">
        <v>93</v>
      </c>
      <c r="C4" s="20" t="s">
        <v>36</v>
      </c>
      <c r="D4" s="20" t="s">
        <v>35</v>
      </c>
      <c r="E4" s="60"/>
      <c r="F4" s="52">
        <f t="shared" ref="F4:F17" si="1">E4*13%</f>
        <v>0</v>
      </c>
      <c r="G4" s="52">
        <f t="shared" si="0"/>
        <v>0</v>
      </c>
      <c r="H4" s="50">
        <v>0.15</v>
      </c>
      <c r="I4" s="63">
        <v>214000</v>
      </c>
      <c r="J4" s="62">
        <v>0</v>
      </c>
      <c r="K4" s="66">
        <v>138800</v>
      </c>
      <c r="L4" s="63">
        <f t="shared" ref="L4:L17" si="2">I4*H4*G4*I4/(I4+K4)+K4*J4*G4*K4/(I4+K4)</f>
        <v>0</v>
      </c>
      <c r="M4" s="21">
        <v>7.0000000000000007E-2</v>
      </c>
      <c r="N4" s="21">
        <v>7.0000000000000007E-2</v>
      </c>
      <c r="O4" s="21">
        <v>7.0000000000000007E-2</v>
      </c>
      <c r="P4" s="21">
        <v>0.06</v>
      </c>
      <c r="Q4" s="21">
        <v>0.05</v>
      </c>
    </row>
    <row r="5" spans="1:17" s="17" customFormat="1" ht="25.65" customHeight="1" x14ac:dyDescent="0.25">
      <c r="A5" s="73">
        <v>3</v>
      </c>
      <c r="B5" s="20" t="s">
        <v>93</v>
      </c>
      <c r="C5" s="20" t="s">
        <v>37</v>
      </c>
      <c r="D5" s="20" t="s">
        <v>35</v>
      </c>
      <c r="E5" s="60"/>
      <c r="F5" s="52">
        <f t="shared" si="1"/>
        <v>0</v>
      </c>
      <c r="G5" s="68">
        <f t="shared" si="0"/>
        <v>0</v>
      </c>
      <c r="H5" s="50">
        <v>0.15</v>
      </c>
      <c r="I5" s="63">
        <v>214000</v>
      </c>
      <c r="J5" s="62">
        <v>0</v>
      </c>
      <c r="K5" s="66">
        <v>138800</v>
      </c>
      <c r="L5" s="63">
        <f t="shared" si="2"/>
        <v>0</v>
      </c>
      <c r="M5" s="21">
        <v>0.08</v>
      </c>
      <c r="N5" s="21">
        <v>0.08</v>
      </c>
      <c r="O5" s="21">
        <v>0.08</v>
      </c>
      <c r="P5" s="21">
        <v>7.0000000000000007E-2</v>
      </c>
      <c r="Q5" s="21">
        <v>0.06</v>
      </c>
    </row>
    <row r="6" spans="1:17" s="17" customFormat="1" ht="25.65" customHeight="1" x14ac:dyDescent="0.25">
      <c r="A6" s="73">
        <v>4</v>
      </c>
      <c r="B6" s="20" t="s">
        <v>94</v>
      </c>
      <c r="C6" s="20" t="s">
        <v>34</v>
      </c>
      <c r="D6" s="20" t="s">
        <v>35</v>
      </c>
      <c r="E6" s="60"/>
      <c r="F6" s="52">
        <f t="shared" si="1"/>
        <v>0</v>
      </c>
      <c r="G6" s="52">
        <f t="shared" si="0"/>
        <v>0</v>
      </c>
      <c r="H6" s="50">
        <v>0.15</v>
      </c>
      <c r="I6" s="63">
        <v>214000</v>
      </c>
      <c r="J6" s="62">
        <v>0</v>
      </c>
      <c r="K6" s="66">
        <v>138800</v>
      </c>
      <c r="L6" s="63">
        <f t="shared" si="2"/>
        <v>0</v>
      </c>
    </row>
    <row r="7" spans="1:17" s="17" customFormat="1" ht="25.65" customHeight="1" x14ac:dyDescent="0.25">
      <c r="A7" s="73">
        <v>5</v>
      </c>
      <c r="B7" s="20" t="s">
        <v>94</v>
      </c>
      <c r="C7" s="20" t="s">
        <v>36</v>
      </c>
      <c r="D7" s="20" t="s">
        <v>35</v>
      </c>
      <c r="E7" s="60"/>
      <c r="F7" s="52">
        <f t="shared" si="1"/>
        <v>0</v>
      </c>
      <c r="G7" s="52">
        <f t="shared" si="0"/>
        <v>0</v>
      </c>
      <c r="H7" s="50">
        <v>0.15</v>
      </c>
      <c r="I7" s="63">
        <v>214000</v>
      </c>
      <c r="J7" s="62">
        <v>0</v>
      </c>
      <c r="K7" s="66">
        <v>138800</v>
      </c>
      <c r="L7" s="63">
        <f t="shared" si="2"/>
        <v>0</v>
      </c>
    </row>
    <row r="8" spans="1:17" s="17" customFormat="1" ht="25.65" customHeight="1" x14ac:dyDescent="0.25">
      <c r="A8" s="120">
        <v>6</v>
      </c>
      <c r="B8" s="20" t="s">
        <v>94</v>
      </c>
      <c r="C8" s="20" t="s">
        <v>37</v>
      </c>
      <c r="D8" s="20" t="s">
        <v>35</v>
      </c>
      <c r="E8" s="61"/>
      <c r="F8" s="52">
        <f t="shared" si="1"/>
        <v>0</v>
      </c>
      <c r="G8" s="52">
        <f t="shared" si="0"/>
        <v>0</v>
      </c>
      <c r="H8" s="50">
        <v>0.15</v>
      </c>
      <c r="I8" s="63">
        <v>214000</v>
      </c>
      <c r="J8" s="62">
        <v>0</v>
      </c>
      <c r="K8" s="66">
        <v>138800</v>
      </c>
      <c r="L8" s="63">
        <f t="shared" si="2"/>
        <v>0</v>
      </c>
    </row>
    <row r="9" spans="1:17" s="17" customFormat="1" ht="25.65" customHeight="1" x14ac:dyDescent="0.25">
      <c r="A9" s="120">
        <v>7</v>
      </c>
      <c r="B9" s="20" t="s">
        <v>95</v>
      </c>
      <c r="C9" s="20" t="s">
        <v>34</v>
      </c>
      <c r="D9" s="20" t="s">
        <v>35</v>
      </c>
      <c r="E9" s="61"/>
      <c r="F9" s="52">
        <f t="shared" si="1"/>
        <v>0</v>
      </c>
      <c r="G9" s="52">
        <f t="shared" si="0"/>
        <v>0</v>
      </c>
      <c r="H9" s="50">
        <v>0.01</v>
      </c>
      <c r="I9" s="63">
        <v>214000</v>
      </c>
      <c r="J9" s="62">
        <v>0</v>
      </c>
      <c r="K9" s="66">
        <v>138800</v>
      </c>
      <c r="L9" s="63">
        <f t="shared" si="2"/>
        <v>0</v>
      </c>
    </row>
    <row r="10" spans="1:17" s="17" customFormat="1" ht="25.65" customHeight="1" x14ac:dyDescent="0.25">
      <c r="A10" s="120">
        <v>8</v>
      </c>
      <c r="B10" s="20" t="s">
        <v>95</v>
      </c>
      <c r="C10" s="20" t="s">
        <v>36</v>
      </c>
      <c r="D10" s="20" t="s">
        <v>35</v>
      </c>
      <c r="E10" s="61"/>
      <c r="F10" s="52">
        <f t="shared" si="1"/>
        <v>0</v>
      </c>
      <c r="G10" s="52">
        <f t="shared" si="0"/>
        <v>0</v>
      </c>
      <c r="H10" s="50">
        <v>0.01</v>
      </c>
      <c r="I10" s="63">
        <v>214000</v>
      </c>
      <c r="J10" s="62">
        <v>0</v>
      </c>
      <c r="K10" s="66">
        <v>138800</v>
      </c>
      <c r="L10" s="63">
        <f t="shared" si="2"/>
        <v>0</v>
      </c>
    </row>
    <row r="11" spans="1:17" s="17" customFormat="1" ht="25.65" customHeight="1" x14ac:dyDescent="0.25">
      <c r="A11" s="120">
        <v>9</v>
      </c>
      <c r="B11" s="20" t="s">
        <v>95</v>
      </c>
      <c r="C11" s="20" t="s">
        <v>37</v>
      </c>
      <c r="D11" s="20" t="s">
        <v>35</v>
      </c>
      <c r="E11" s="61"/>
      <c r="F11" s="52">
        <f t="shared" si="1"/>
        <v>0</v>
      </c>
      <c r="G11" s="52">
        <f t="shared" si="0"/>
        <v>0</v>
      </c>
      <c r="H11" s="50">
        <v>0.01</v>
      </c>
      <c r="I11" s="63">
        <v>214000</v>
      </c>
      <c r="J11" s="62">
        <v>0</v>
      </c>
      <c r="K11" s="66">
        <v>138800</v>
      </c>
      <c r="L11" s="63">
        <f t="shared" si="2"/>
        <v>0</v>
      </c>
    </row>
    <row r="12" spans="1:17" s="17" customFormat="1" ht="25.65" customHeight="1" x14ac:dyDescent="0.25">
      <c r="A12" s="120">
        <v>10</v>
      </c>
      <c r="B12" s="20" t="s">
        <v>96</v>
      </c>
      <c r="C12" s="20" t="s">
        <v>34</v>
      </c>
      <c r="D12" s="20" t="s">
        <v>35</v>
      </c>
      <c r="E12" s="61"/>
      <c r="F12" s="52">
        <f t="shared" si="1"/>
        <v>0</v>
      </c>
      <c r="G12" s="52">
        <f t="shared" si="0"/>
        <v>0</v>
      </c>
      <c r="H12" s="50">
        <v>0.01</v>
      </c>
      <c r="I12" s="63">
        <v>214000</v>
      </c>
      <c r="J12" s="62">
        <v>0</v>
      </c>
      <c r="K12" s="66">
        <v>138800</v>
      </c>
      <c r="L12" s="63">
        <f t="shared" si="2"/>
        <v>0</v>
      </c>
    </row>
    <row r="13" spans="1:17" s="17" customFormat="1" ht="25.65" customHeight="1" x14ac:dyDescent="0.25">
      <c r="A13" s="120">
        <v>11</v>
      </c>
      <c r="B13" s="20" t="s">
        <v>96</v>
      </c>
      <c r="C13" s="20" t="s">
        <v>36</v>
      </c>
      <c r="D13" s="20" t="s">
        <v>35</v>
      </c>
      <c r="E13" s="61"/>
      <c r="F13" s="52">
        <f t="shared" si="1"/>
        <v>0</v>
      </c>
      <c r="G13" s="52">
        <f t="shared" si="0"/>
        <v>0</v>
      </c>
      <c r="H13" s="50">
        <v>0.01</v>
      </c>
      <c r="I13" s="63">
        <v>214000</v>
      </c>
      <c r="J13" s="62">
        <v>0</v>
      </c>
      <c r="K13" s="66">
        <v>138800</v>
      </c>
      <c r="L13" s="63">
        <f t="shared" si="2"/>
        <v>0</v>
      </c>
    </row>
    <row r="14" spans="1:17" s="17" customFormat="1" ht="25.65" customHeight="1" x14ac:dyDescent="0.25">
      <c r="A14" s="120">
        <v>12</v>
      </c>
      <c r="B14" s="20" t="s">
        <v>96</v>
      </c>
      <c r="C14" s="20" t="s">
        <v>114</v>
      </c>
      <c r="D14" s="20" t="s">
        <v>35</v>
      </c>
      <c r="E14" s="61"/>
      <c r="F14" s="52">
        <f t="shared" si="1"/>
        <v>0</v>
      </c>
      <c r="G14" s="52">
        <f t="shared" si="0"/>
        <v>0</v>
      </c>
      <c r="H14" s="50">
        <v>0.01</v>
      </c>
      <c r="I14" s="63">
        <v>214000</v>
      </c>
      <c r="J14" s="62">
        <v>0</v>
      </c>
      <c r="K14" s="66">
        <v>138800</v>
      </c>
      <c r="L14" s="63">
        <f t="shared" si="2"/>
        <v>0</v>
      </c>
    </row>
    <row r="15" spans="1:17" s="17" customFormat="1" ht="25.65" customHeight="1" x14ac:dyDescent="0.25">
      <c r="A15" s="73">
        <v>13</v>
      </c>
      <c r="B15" s="20" t="s">
        <v>93</v>
      </c>
      <c r="C15" s="20" t="s">
        <v>115</v>
      </c>
      <c r="D15" s="20" t="s">
        <v>35</v>
      </c>
      <c r="E15" s="61"/>
      <c r="F15" s="52">
        <f t="shared" si="1"/>
        <v>0</v>
      </c>
      <c r="G15" s="52">
        <f t="shared" si="0"/>
        <v>0</v>
      </c>
      <c r="H15" s="50">
        <v>0</v>
      </c>
      <c r="I15" s="63">
        <v>214000</v>
      </c>
      <c r="J15" s="62">
        <v>0.4</v>
      </c>
      <c r="K15" s="66">
        <v>138800</v>
      </c>
      <c r="L15" s="63">
        <f t="shared" si="2"/>
        <v>0</v>
      </c>
    </row>
    <row r="16" spans="1:17" s="17" customFormat="1" ht="25.65" customHeight="1" x14ac:dyDescent="0.25">
      <c r="A16" s="73">
        <v>14</v>
      </c>
      <c r="B16" s="20" t="s">
        <v>93</v>
      </c>
      <c r="C16" s="20" t="s">
        <v>113</v>
      </c>
      <c r="D16" s="20" t="s">
        <v>35</v>
      </c>
      <c r="E16" s="61"/>
      <c r="F16" s="52">
        <f t="shared" si="1"/>
        <v>0</v>
      </c>
      <c r="G16" s="52">
        <f t="shared" si="0"/>
        <v>0</v>
      </c>
      <c r="H16" s="50">
        <v>0</v>
      </c>
      <c r="I16" s="63">
        <v>214000</v>
      </c>
      <c r="J16" s="62">
        <v>0.4</v>
      </c>
      <c r="K16" s="66">
        <v>138800</v>
      </c>
      <c r="L16" s="63">
        <f t="shared" si="2"/>
        <v>0</v>
      </c>
    </row>
    <row r="17" spans="1:12" s="17" customFormat="1" ht="25.65" customHeight="1" x14ac:dyDescent="0.25">
      <c r="A17" s="73">
        <v>15</v>
      </c>
      <c r="B17" s="20" t="s">
        <v>116</v>
      </c>
      <c r="C17" s="20" t="s">
        <v>117</v>
      </c>
      <c r="D17" s="20" t="s">
        <v>35</v>
      </c>
      <c r="E17" s="61"/>
      <c r="F17" s="52">
        <f t="shared" si="1"/>
        <v>0</v>
      </c>
      <c r="G17" s="52">
        <f t="shared" si="0"/>
        <v>0</v>
      </c>
      <c r="H17" s="50">
        <v>0.04</v>
      </c>
      <c r="I17" s="63">
        <v>214000</v>
      </c>
      <c r="J17" s="62">
        <v>0.2</v>
      </c>
      <c r="K17" s="66">
        <v>138800</v>
      </c>
      <c r="L17" s="63">
        <f t="shared" si="2"/>
        <v>0</v>
      </c>
    </row>
    <row r="18" spans="1:12" ht="95.4" customHeight="1" x14ac:dyDescent="0.25">
      <c r="A18" s="118" t="s">
        <v>143</v>
      </c>
      <c r="B18" s="119"/>
      <c r="C18" s="119"/>
      <c r="D18" s="119"/>
      <c r="E18" s="119"/>
      <c r="F18" s="119"/>
      <c r="G18" s="20" t="s">
        <v>104</v>
      </c>
      <c r="H18" s="49">
        <f>SUM(H3:H17)</f>
        <v>1</v>
      </c>
      <c r="I18" s="63">
        <v>214000</v>
      </c>
      <c r="J18" s="67">
        <f>SUM(J3:J17)</f>
        <v>1</v>
      </c>
      <c r="K18" s="66">
        <v>138800</v>
      </c>
      <c r="L18" s="63">
        <f>SUM(L3:L17)</f>
        <v>0</v>
      </c>
    </row>
    <row r="19" spans="1:12" ht="36" customHeight="1" x14ac:dyDescent="0.25">
      <c r="A19" s="116"/>
      <c r="B19" s="116"/>
      <c r="C19" s="116"/>
      <c r="D19" s="116"/>
      <c r="E19" s="116"/>
      <c r="F19" s="116"/>
      <c r="G19" s="116"/>
      <c r="H19" s="116"/>
      <c r="I19" s="116"/>
      <c r="J19" s="116"/>
      <c r="K19" s="116"/>
      <c r="L19" s="116"/>
    </row>
    <row r="20" spans="1:12" x14ac:dyDescent="0.25">
      <c r="I20" s="47"/>
      <c r="J20" s="47"/>
      <c r="K20" s="47"/>
    </row>
  </sheetData>
  <protectedRanges>
    <protectedRange sqref="E17 E8:E9" name="区域1_1"/>
  </protectedRanges>
  <mergeCells count="3">
    <mergeCell ref="A18:F18"/>
    <mergeCell ref="A1:L1"/>
    <mergeCell ref="A19:L19"/>
  </mergeCells>
  <phoneticPr fontId="26" type="noConversion"/>
  <printOptions horizontalCentered="1"/>
  <pageMargins left="0.70866141732283472" right="0.70866141732283472" top="1.3385826771653544" bottom="0.74803149606299213" header="0.31496062992125984" footer="0.31496062992125984"/>
  <pageSetup paperSize="8" scale="6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68"/>
  <sheetViews>
    <sheetView topLeftCell="A64" zoomScale="82" zoomScaleNormal="82" workbookViewId="0">
      <selection activeCell="J67" sqref="J67"/>
    </sheetView>
  </sheetViews>
  <sheetFormatPr defaultColWidth="8.88671875" defaultRowHeight="14.4" x14ac:dyDescent="0.25"/>
  <cols>
    <col min="1" max="1" width="8.88671875" style="22"/>
    <col min="2" max="2" width="18.109375" style="22" customWidth="1"/>
    <col min="3" max="3" width="14.88671875" style="22" customWidth="1"/>
    <col min="4" max="4" width="17.6640625" style="22" customWidth="1"/>
    <col min="5" max="5" width="10.33203125" style="22" customWidth="1"/>
    <col min="6" max="6" width="13" style="22" customWidth="1"/>
    <col min="7" max="8" width="13.77734375" style="22" customWidth="1"/>
    <col min="9" max="9" width="17" style="22" customWidth="1"/>
    <col min="10" max="10" width="11" style="22" customWidth="1"/>
    <col min="11" max="11" width="12.33203125" style="22" customWidth="1"/>
    <col min="12" max="12" width="15.88671875" style="22" customWidth="1"/>
    <col min="13" max="13" width="16.33203125" style="22" customWidth="1"/>
    <col min="14" max="14" width="8.88671875" style="22"/>
    <col min="15" max="16" width="11.33203125" style="22" customWidth="1"/>
    <col min="17" max="17" width="12.109375" style="22" customWidth="1"/>
    <col min="18" max="16384" width="8.88671875" style="22"/>
  </cols>
  <sheetData>
    <row r="1" spans="1:10" ht="31.35" customHeight="1" x14ac:dyDescent="0.25">
      <c r="A1" s="101" t="s">
        <v>38</v>
      </c>
      <c r="B1" s="101"/>
      <c r="C1" s="101"/>
      <c r="D1" s="101"/>
      <c r="E1" s="101"/>
      <c r="F1" s="101"/>
      <c r="G1" s="101"/>
      <c r="H1" s="101"/>
      <c r="I1" s="101"/>
      <c r="J1" s="101"/>
    </row>
    <row r="2" spans="1:10" ht="25.05" customHeight="1" x14ac:dyDescent="0.25">
      <c r="A2" s="102" t="s">
        <v>39</v>
      </c>
      <c r="B2" s="103"/>
      <c r="C2" s="103"/>
      <c r="D2" s="103"/>
      <c r="E2" s="103"/>
      <c r="F2" s="103"/>
      <c r="G2" s="103"/>
      <c r="H2" s="103"/>
      <c r="I2" s="103"/>
      <c r="J2" s="104"/>
    </row>
    <row r="3" spans="1:10" ht="49.95" customHeight="1" x14ac:dyDescent="0.25">
      <c r="A3" s="99" t="s">
        <v>41</v>
      </c>
      <c r="B3" s="100"/>
      <c r="C3" s="23" t="s">
        <v>42</v>
      </c>
      <c r="D3" s="55" t="s">
        <v>108</v>
      </c>
      <c r="E3" s="55" t="s">
        <v>118</v>
      </c>
      <c r="F3" s="23" t="s">
        <v>122</v>
      </c>
      <c r="G3" s="23" t="s">
        <v>43</v>
      </c>
      <c r="H3" s="23" t="s">
        <v>121</v>
      </c>
      <c r="I3" s="55" t="s">
        <v>123</v>
      </c>
      <c r="J3" s="24" t="s">
        <v>45</v>
      </c>
    </row>
    <row r="4" spans="1:10" ht="31.95" customHeight="1" x14ac:dyDescent="0.25">
      <c r="A4" s="96" t="s">
        <v>107</v>
      </c>
      <c r="B4" s="97"/>
      <c r="C4" s="97"/>
      <c r="D4" s="97"/>
      <c r="E4" s="97"/>
      <c r="F4" s="98"/>
      <c r="G4" s="25"/>
      <c r="H4" s="54"/>
      <c r="I4" s="26"/>
      <c r="J4" s="27"/>
    </row>
    <row r="5" spans="1:10" ht="31.95" customHeight="1" x14ac:dyDescent="0.25">
      <c r="A5" s="27">
        <v>1</v>
      </c>
      <c r="B5" s="30" t="s">
        <v>46</v>
      </c>
      <c r="C5" s="30" t="s">
        <v>47</v>
      </c>
      <c r="D5" s="105">
        <v>68480</v>
      </c>
      <c r="E5" s="56" t="s">
        <v>119</v>
      </c>
      <c r="F5" s="79"/>
      <c r="G5" s="28">
        <f>F5*1.13</f>
        <v>0</v>
      </c>
      <c r="H5" s="81">
        <v>3.3</v>
      </c>
      <c r="I5" s="29">
        <f>D5*F5*H5</f>
        <v>0</v>
      </c>
      <c r="J5" s="29"/>
    </row>
    <row r="6" spans="1:10" ht="31.95" customHeight="1" x14ac:dyDescent="0.25">
      <c r="A6" s="27">
        <v>2</v>
      </c>
      <c r="B6" s="27" t="s">
        <v>48</v>
      </c>
      <c r="C6" s="31"/>
      <c r="D6" s="106"/>
      <c r="E6" s="56" t="s">
        <v>120</v>
      </c>
      <c r="F6" s="80"/>
      <c r="G6" s="28">
        <f t="shared" ref="G6:G11" si="0">F6*1.13</f>
        <v>0</v>
      </c>
      <c r="H6" s="82">
        <v>3.3</v>
      </c>
      <c r="I6" s="29">
        <f>D5*F6*H6</f>
        <v>0</v>
      </c>
      <c r="J6" s="29"/>
    </row>
    <row r="7" spans="1:10" ht="31.95" customHeight="1" x14ac:dyDescent="0.25">
      <c r="A7" s="27">
        <v>3</v>
      </c>
      <c r="B7" s="27" t="s">
        <v>49</v>
      </c>
      <c r="C7" s="27" t="s">
        <v>50</v>
      </c>
      <c r="D7" s="106"/>
      <c r="E7" s="56" t="s">
        <v>119</v>
      </c>
      <c r="F7" s="80"/>
      <c r="G7" s="28">
        <f t="shared" si="0"/>
        <v>0</v>
      </c>
      <c r="H7" s="82">
        <v>2.2000000000000002</v>
      </c>
      <c r="I7" s="29">
        <f>D5*F7*H7</f>
        <v>0</v>
      </c>
      <c r="J7" s="29"/>
    </row>
    <row r="8" spans="1:10" ht="31.95" customHeight="1" x14ac:dyDescent="0.25">
      <c r="A8" s="27">
        <v>4</v>
      </c>
      <c r="B8" s="27" t="s">
        <v>51</v>
      </c>
      <c r="C8" s="27" t="s">
        <v>47</v>
      </c>
      <c r="D8" s="106"/>
      <c r="E8" s="56" t="s">
        <v>119</v>
      </c>
      <c r="F8" s="80"/>
      <c r="G8" s="28">
        <f t="shared" si="0"/>
        <v>0</v>
      </c>
      <c r="H8" s="82">
        <v>1</v>
      </c>
      <c r="I8" s="29">
        <f>D5*F8*H8</f>
        <v>0</v>
      </c>
      <c r="J8" s="29"/>
    </row>
    <row r="9" spans="1:10" ht="31.95" customHeight="1" x14ac:dyDescent="0.25">
      <c r="A9" s="27">
        <v>5</v>
      </c>
      <c r="B9" s="27" t="s">
        <v>52</v>
      </c>
      <c r="C9" s="31"/>
      <c r="D9" s="106"/>
      <c r="E9" s="56" t="s">
        <v>120</v>
      </c>
      <c r="F9" s="80"/>
      <c r="G9" s="28">
        <f t="shared" si="0"/>
        <v>0</v>
      </c>
      <c r="H9" s="82">
        <v>2</v>
      </c>
      <c r="I9" s="29">
        <f>D5*F9*H9</f>
        <v>0</v>
      </c>
      <c r="J9" s="29"/>
    </row>
    <row r="10" spans="1:10" ht="31.95" customHeight="1" x14ac:dyDescent="0.25">
      <c r="A10" s="27">
        <v>6</v>
      </c>
      <c r="B10" s="27" t="s">
        <v>53</v>
      </c>
      <c r="C10" s="27" t="s">
        <v>47</v>
      </c>
      <c r="D10" s="106"/>
      <c r="E10" s="56" t="s">
        <v>119</v>
      </c>
      <c r="F10" s="80"/>
      <c r="G10" s="28">
        <f t="shared" si="0"/>
        <v>0</v>
      </c>
      <c r="H10" s="82">
        <v>0.6</v>
      </c>
      <c r="I10" s="29">
        <f>D5*F10*H10</f>
        <v>0</v>
      </c>
      <c r="J10" s="29"/>
    </row>
    <row r="11" spans="1:10" ht="31.95" customHeight="1" x14ac:dyDescent="0.25">
      <c r="A11" s="27">
        <v>7</v>
      </c>
      <c r="B11" s="32" t="s">
        <v>54</v>
      </c>
      <c r="C11" s="33" t="s">
        <v>55</v>
      </c>
      <c r="D11" s="107"/>
      <c r="E11" s="56" t="s">
        <v>120</v>
      </c>
      <c r="F11" s="80"/>
      <c r="G11" s="28">
        <f t="shared" si="0"/>
        <v>0</v>
      </c>
      <c r="H11" s="82">
        <v>2</v>
      </c>
      <c r="I11" s="29">
        <f>D5*F11*H11</f>
        <v>0</v>
      </c>
      <c r="J11" s="29"/>
    </row>
    <row r="12" spans="1:10" ht="31.95" customHeight="1" x14ac:dyDescent="0.25">
      <c r="A12" s="93" t="s">
        <v>106</v>
      </c>
      <c r="B12" s="94"/>
      <c r="C12" s="94"/>
      <c r="D12" s="94"/>
      <c r="E12" s="94"/>
      <c r="F12" s="94"/>
      <c r="G12" s="94"/>
      <c r="H12" s="95"/>
      <c r="I12" s="26">
        <f>SUM(I5:I11)</f>
        <v>0</v>
      </c>
      <c r="J12" s="27"/>
    </row>
    <row r="13" spans="1:10" ht="31.95" customHeight="1" x14ac:dyDescent="0.25">
      <c r="A13" s="96" t="s">
        <v>56</v>
      </c>
      <c r="B13" s="97"/>
      <c r="C13" s="97"/>
      <c r="D13" s="97"/>
      <c r="E13" s="97"/>
      <c r="F13" s="97"/>
      <c r="G13" s="97"/>
      <c r="H13" s="98"/>
      <c r="I13" s="26">
        <f>I12*0.13</f>
        <v>0</v>
      </c>
      <c r="J13" s="27"/>
    </row>
    <row r="14" spans="1:10" ht="31.95" customHeight="1" x14ac:dyDescent="0.25">
      <c r="A14" s="96" t="s">
        <v>105</v>
      </c>
      <c r="B14" s="97"/>
      <c r="C14" s="97"/>
      <c r="D14" s="97"/>
      <c r="E14" s="97"/>
      <c r="F14" s="97"/>
      <c r="G14" s="97"/>
      <c r="H14" s="98"/>
      <c r="I14" s="26">
        <f>I12+I13</f>
        <v>0</v>
      </c>
      <c r="J14" s="27"/>
    </row>
    <row r="15" spans="1:10" ht="25.05" customHeight="1" x14ac:dyDescent="0.25">
      <c r="A15" s="102" t="s">
        <v>40</v>
      </c>
      <c r="B15" s="103"/>
      <c r="C15" s="103"/>
      <c r="D15" s="103"/>
      <c r="E15" s="103"/>
      <c r="F15" s="103"/>
      <c r="G15" s="103"/>
      <c r="H15" s="103"/>
      <c r="I15" s="103"/>
      <c r="J15" s="104"/>
    </row>
    <row r="16" spans="1:10" ht="49.95" customHeight="1" x14ac:dyDescent="0.25">
      <c r="A16" s="99" t="s">
        <v>41</v>
      </c>
      <c r="B16" s="100"/>
      <c r="C16" s="23" t="s">
        <v>42</v>
      </c>
      <c r="D16" s="55" t="s">
        <v>108</v>
      </c>
      <c r="E16" s="55" t="s">
        <v>118</v>
      </c>
      <c r="F16" s="23" t="s">
        <v>122</v>
      </c>
      <c r="G16" s="23" t="s">
        <v>124</v>
      </c>
      <c r="H16" s="23" t="s">
        <v>121</v>
      </c>
      <c r="I16" s="23" t="s">
        <v>44</v>
      </c>
      <c r="J16" s="57" t="s">
        <v>45</v>
      </c>
    </row>
    <row r="17" spans="1:10" ht="31.95" customHeight="1" x14ac:dyDescent="0.25">
      <c r="A17" s="96" t="s">
        <v>107</v>
      </c>
      <c r="B17" s="97"/>
      <c r="C17" s="97"/>
      <c r="D17" s="97"/>
      <c r="E17" s="97"/>
      <c r="F17" s="97"/>
      <c r="G17" s="97"/>
      <c r="H17" s="98"/>
      <c r="I17" s="26"/>
      <c r="J17" s="27"/>
    </row>
    <row r="18" spans="1:10" ht="31.95" customHeight="1" x14ac:dyDescent="0.25">
      <c r="A18" s="27">
        <v>1</v>
      </c>
      <c r="B18" s="30" t="s">
        <v>46</v>
      </c>
      <c r="C18" s="30" t="s">
        <v>47</v>
      </c>
      <c r="D18" s="105">
        <v>68480</v>
      </c>
      <c r="E18" s="56" t="s">
        <v>119</v>
      </c>
      <c r="F18" s="79"/>
      <c r="G18" s="28">
        <f>F18*1.13</f>
        <v>0</v>
      </c>
      <c r="H18" s="81">
        <v>3.3</v>
      </c>
      <c r="I18" s="29">
        <f>D18*F18*H18</f>
        <v>0</v>
      </c>
      <c r="J18" s="29"/>
    </row>
    <row r="19" spans="1:10" ht="31.95" customHeight="1" x14ac:dyDescent="0.25">
      <c r="A19" s="27">
        <v>2</v>
      </c>
      <c r="B19" s="27" t="s">
        <v>48</v>
      </c>
      <c r="C19" s="31"/>
      <c r="D19" s="106"/>
      <c r="E19" s="56" t="s">
        <v>120</v>
      </c>
      <c r="F19" s="80"/>
      <c r="G19" s="28">
        <f t="shared" ref="G19:G24" si="1">F19*1.13</f>
        <v>0</v>
      </c>
      <c r="H19" s="82">
        <v>3.3</v>
      </c>
      <c r="I19" s="29">
        <f>D18*F19*H19</f>
        <v>0</v>
      </c>
      <c r="J19" s="29"/>
    </row>
    <row r="20" spans="1:10" ht="31.95" customHeight="1" x14ac:dyDescent="0.25">
      <c r="A20" s="27">
        <v>3</v>
      </c>
      <c r="B20" s="27" t="s">
        <v>49</v>
      </c>
      <c r="C20" s="27" t="s">
        <v>50</v>
      </c>
      <c r="D20" s="106"/>
      <c r="E20" s="56" t="s">
        <v>119</v>
      </c>
      <c r="F20" s="80"/>
      <c r="G20" s="28">
        <f t="shared" si="1"/>
        <v>0</v>
      </c>
      <c r="H20" s="82">
        <v>2.2000000000000002</v>
      </c>
      <c r="I20" s="29">
        <f>D18*F20*H20</f>
        <v>0</v>
      </c>
      <c r="J20" s="29"/>
    </row>
    <row r="21" spans="1:10" ht="31.95" customHeight="1" x14ac:dyDescent="0.25">
      <c r="A21" s="27">
        <v>4</v>
      </c>
      <c r="B21" s="27" t="s">
        <v>51</v>
      </c>
      <c r="C21" s="27" t="s">
        <v>47</v>
      </c>
      <c r="D21" s="106"/>
      <c r="E21" s="56" t="s">
        <v>119</v>
      </c>
      <c r="F21" s="80"/>
      <c r="G21" s="28">
        <f t="shared" si="1"/>
        <v>0</v>
      </c>
      <c r="H21" s="82">
        <v>1</v>
      </c>
      <c r="I21" s="29">
        <f>D18*F21*H21</f>
        <v>0</v>
      </c>
      <c r="J21" s="29"/>
    </row>
    <row r="22" spans="1:10" ht="31.95" customHeight="1" x14ac:dyDescent="0.25">
      <c r="A22" s="27">
        <v>5</v>
      </c>
      <c r="B22" s="27" t="s">
        <v>52</v>
      </c>
      <c r="C22" s="31"/>
      <c r="D22" s="106"/>
      <c r="E22" s="56" t="s">
        <v>120</v>
      </c>
      <c r="F22" s="80"/>
      <c r="G22" s="28">
        <f t="shared" si="1"/>
        <v>0</v>
      </c>
      <c r="H22" s="82">
        <v>2</v>
      </c>
      <c r="I22" s="29">
        <f>D18*F22*H22</f>
        <v>0</v>
      </c>
      <c r="J22" s="29"/>
    </row>
    <row r="23" spans="1:10" ht="31.95" customHeight="1" x14ac:dyDescent="0.25">
      <c r="A23" s="27">
        <v>6</v>
      </c>
      <c r="B23" s="27" t="s">
        <v>53</v>
      </c>
      <c r="C23" s="27" t="s">
        <v>47</v>
      </c>
      <c r="D23" s="106"/>
      <c r="E23" s="56" t="s">
        <v>119</v>
      </c>
      <c r="F23" s="80"/>
      <c r="G23" s="28">
        <f t="shared" si="1"/>
        <v>0</v>
      </c>
      <c r="H23" s="82">
        <v>0.6</v>
      </c>
      <c r="I23" s="29">
        <f>D18*F23*H23</f>
        <v>0</v>
      </c>
      <c r="J23" s="29"/>
    </row>
    <row r="24" spans="1:10" ht="31.95" customHeight="1" x14ac:dyDescent="0.25">
      <c r="A24" s="27">
        <v>7</v>
      </c>
      <c r="B24" s="32" t="s">
        <v>54</v>
      </c>
      <c r="C24" s="33" t="s">
        <v>55</v>
      </c>
      <c r="D24" s="107"/>
      <c r="E24" s="56" t="s">
        <v>120</v>
      </c>
      <c r="F24" s="80"/>
      <c r="G24" s="28">
        <f t="shared" si="1"/>
        <v>0</v>
      </c>
      <c r="H24" s="82">
        <v>2</v>
      </c>
      <c r="I24" s="29">
        <f>D18*F24*H24</f>
        <v>0</v>
      </c>
      <c r="J24" s="29"/>
    </row>
    <row r="25" spans="1:10" ht="31.95" customHeight="1" x14ac:dyDescent="0.25">
      <c r="A25" s="93" t="s">
        <v>106</v>
      </c>
      <c r="B25" s="94"/>
      <c r="C25" s="94"/>
      <c r="D25" s="94"/>
      <c r="E25" s="94"/>
      <c r="F25" s="94"/>
      <c r="G25" s="94"/>
      <c r="H25" s="95"/>
      <c r="I25" s="26">
        <f>SUM(I18:I24)</f>
        <v>0</v>
      </c>
      <c r="J25" s="27"/>
    </row>
    <row r="26" spans="1:10" ht="31.95" customHeight="1" x14ac:dyDescent="0.25">
      <c r="A26" s="96" t="s">
        <v>56</v>
      </c>
      <c r="B26" s="97"/>
      <c r="C26" s="97"/>
      <c r="D26" s="97"/>
      <c r="E26" s="97"/>
      <c r="F26" s="97"/>
      <c r="G26" s="97"/>
      <c r="H26" s="98"/>
      <c r="I26" s="26">
        <f>I25*0.13</f>
        <v>0</v>
      </c>
      <c r="J26" s="27"/>
    </row>
    <row r="27" spans="1:10" ht="31.95" customHeight="1" x14ac:dyDescent="0.25">
      <c r="A27" s="96" t="s">
        <v>105</v>
      </c>
      <c r="B27" s="97"/>
      <c r="C27" s="97"/>
      <c r="D27" s="97"/>
      <c r="E27" s="97"/>
      <c r="F27" s="97"/>
      <c r="G27" s="97"/>
      <c r="H27" s="98"/>
      <c r="I27" s="26">
        <f>I25+I26</f>
        <v>0</v>
      </c>
      <c r="J27" s="27"/>
    </row>
    <row r="28" spans="1:10" ht="25.05" customHeight="1" x14ac:dyDescent="0.25">
      <c r="A28" s="102" t="s">
        <v>125</v>
      </c>
      <c r="B28" s="103"/>
      <c r="C28" s="103"/>
      <c r="D28" s="103"/>
      <c r="E28" s="103"/>
      <c r="F28" s="103"/>
      <c r="G28" s="103"/>
      <c r="H28" s="103"/>
      <c r="I28" s="103"/>
      <c r="J28" s="104"/>
    </row>
    <row r="29" spans="1:10" ht="49.95" customHeight="1" x14ac:dyDescent="0.25">
      <c r="A29" s="99" t="s">
        <v>41</v>
      </c>
      <c r="B29" s="100"/>
      <c r="C29" s="23" t="s">
        <v>42</v>
      </c>
      <c r="D29" s="55" t="s">
        <v>108</v>
      </c>
      <c r="E29" s="55" t="s">
        <v>118</v>
      </c>
      <c r="F29" s="23" t="s">
        <v>122</v>
      </c>
      <c r="G29" s="23" t="s">
        <v>124</v>
      </c>
      <c r="H29" s="23" t="s">
        <v>121</v>
      </c>
      <c r="I29" s="23" t="s">
        <v>44</v>
      </c>
      <c r="J29" s="57" t="s">
        <v>45</v>
      </c>
    </row>
    <row r="30" spans="1:10" ht="31.95" customHeight="1" x14ac:dyDescent="0.25">
      <c r="A30" s="96" t="s">
        <v>107</v>
      </c>
      <c r="B30" s="97"/>
      <c r="C30" s="97"/>
      <c r="D30" s="97"/>
      <c r="E30" s="97"/>
      <c r="F30" s="97"/>
      <c r="G30" s="97"/>
      <c r="H30" s="98"/>
      <c r="I30" s="26"/>
      <c r="J30" s="27"/>
    </row>
    <row r="31" spans="1:10" ht="31.95" customHeight="1" x14ac:dyDescent="0.25">
      <c r="A31" s="27">
        <v>1</v>
      </c>
      <c r="B31" s="30" t="s">
        <v>46</v>
      </c>
      <c r="C31" s="30" t="s">
        <v>47</v>
      </c>
      <c r="D31" s="105">
        <v>68480</v>
      </c>
      <c r="E31" s="56" t="s">
        <v>119</v>
      </c>
      <c r="F31" s="79"/>
      <c r="G31" s="28">
        <f>F31*1.13</f>
        <v>0</v>
      </c>
      <c r="H31" s="81">
        <v>3.3</v>
      </c>
      <c r="I31" s="29">
        <f>D31*F31*H31</f>
        <v>0</v>
      </c>
      <c r="J31" s="29"/>
    </row>
    <row r="32" spans="1:10" ht="31.95" customHeight="1" x14ac:dyDescent="0.25">
      <c r="A32" s="27">
        <v>2</v>
      </c>
      <c r="B32" s="27" t="s">
        <v>48</v>
      </c>
      <c r="C32" s="31"/>
      <c r="D32" s="106"/>
      <c r="E32" s="56" t="s">
        <v>120</v>
      </c>
      <c r="F32" s="80"/>
      <c r="G32" s="28">
        <f t="shared" ref="G32:G37" si="2">F32*1.13</f>
        <v>0</v>
      </c>
      <c r="H32" s="82">
        <v>3.3</v>
      </c>
      <c r="I32" s="29">
        <f>D31*F32*H32</f>
        <v>0</v>
      </c>
      <c r="J32" s="29"/>
    </row>
    <row r="33" spans="1:10" ht="31.95" customHeight="1" x14ac:dyDescent="0.25">
      <c r="A33" s="27">
        <v>3</v>
      </c>
      <c r="B33" s="27" t="s">
        <v>49</v>
      </c>
      <c r="C33" s="27" t="s">
        <v>50</v>
      </c>
      <c r="D33" s="106"/>
      <c r="E33" s="56" t="s">
        <v>119</v>
      </c>
      <c r="F33" s="80"/>
      <c r="G33" s="28">
        <f t="shared" si="2"/>
        <v>0</v>
      </c>
      <c r="H33" s="82">
        <v>2.2000000000000002</v>
      </c>
      <c r="I33" s="29">
        <f>D31*F33*H33</f>
        <v>0</v>
      </c>
      <c r="J33" s="29"/>
    </row>
    <row r="34" spans="1:10" ht="31.95" customHeight="1" x14ac:dyDescent="0.25">
      <c r="A34" s="27">
        <v>4</v>
      </c>
      <c r="B34" s="27" t="s">
        <v>51</v>
      </c>
      <c r="C34" s="27" t="s">
        <v>47</v>
      </c>
      <c r="D34" s="106"/>
      <c r="E34" s="56" t="s">
        <v>119</v>
      </c>
      <c r="F34" s="80"/>
      <c r="G34" s="28">
        <f t="shared" si="2"/>
        <v>0</v>
      </c>
      <c r="H34" s="82">
        <v>1</v>
      </c>
      <c r="I34" s="29">
        <f>D31*F34*H34</f>
        <v>0</v>
      </c>
      <c r="J34" s="29"/>
    </row>
    <row r="35" spans="1:10" ht="31.95" customHeight="1" x14ac:dyDescent="0.25">
      <c r="A35" s="27">
        <v>5</v>
      </c>
      <c r="B35" s="27" t="s">
        <v>52</v>
      </c>
      <c r="C35" s="31"/>
      <c r="D35" s="106"/>
      <c r="E35" s="56" t="s">
        <v>120</v>
      </c>
      <c r="F35" s="80"/>
      <c r="G35" s="28">
        <f t="shared" si="2"/>
        <v>0</v>
      </c>
      <c r="H35" s="82">
        <v>2</v>
      </c>
      <c r="I35" s="29">
        <f>D31*F35*H35</f>
        <v>0</v>
      </c>
      <c r="J35" s="29"/>
    </row>
    <row r="36" spans="1:10" ht="31.95" customHeight="1" x14ac:dyDescent="0.25">
      <c r="A36" s="27">
        <v>6</v>
      </c>
      <c r="B36" s="27" t="s">
        <v>53</v>
      </c>
      <c r="C36" s="27" t="s">
        <v>47</v>
      </c>
      <c r="D36" s="106"/>
      <c r="E36" s="56" t="s">
        <v>119</v>
      </c>
      <c r="F36" s="80"/>
      <c r="G36" s="28">
        <f t="shared" si="2"/>
        <v>0</v>
      </c>
      <c r="H36" s="82">
        <v>0.6</v>
      </c>
      <c r="I36" s="29">
        <f>D31*F36*H36</f>
        <v>0</v>
      </c>
      <c r="J36" s="29"/>
    </row>
    <row r="37" spans="1:10" ht="31.95" customHeight="1" x14ac:dyDescent="0.25">
      <c r="A37" s="27">
        <v>7</v>
      </c>
      <c r="B37" s="32" t="s">
        <v>54</v>
      </c>
      <c r="C37" s="33" t="s">
        <v>55</v>
      </c>
      <c r="D37" s="107"/>
      <c r="E37" s="56" t="s">
        <v>120</v>
      </c>
      <c r="F37" s="80"/>
      <c r="G37" s="28">
        <f t="shared" si="2"/>
        <v>0</v>
      </c>
      <c r="H37" s="82">
        <v>2</v>
      </c>
      <c r="I37" s="29">
        <f>D31*F37*H37</f>
        <v>0</v>
      </c>
      <c r="J37" s="29"/>
    </row>
    <row r="38" spans="1:10" ht="31.95" customHeight="1" x14ac:dyDescent="0.25">
      <c r="A38" s="93" t="s">
        <v>106</v>
      </c>
      <c r="B38" s="94"/>
      <c r="C38" s="94"/>
      <c r="D38" s="94"/>
      <c r="E38" s="94"/>
      <c r="F38" s="94"/>
      <c r="G38" s="94"/>
      <c r="H38" s="95"/>
      <c r="I38" s="26">
        <f>SUM(I31:I37)</f>
        <v>0</v>
      </c>
      <c r="J38" s="27"/>
    </row>
    <row r="39" spans="1:10" ht="31.95" customHeight="1" x14ac:dyDescent="0.25">
      <c r="A39" s="96" t="s">
        <v>56</v>
      </c>
      <c r="B39" s="97"/>
      <c r="C39" s="97"/>
      <c r="D39" s="97"/>
      <c r="E39" s="97"/>
      <c r="F39" s="97"/>
      <c r="G39" s="97"/>
      <c r="H39" s="98"/>
      <c r="I39" s="26">
        <f>I38*0.13</f>
        <v>0</v>
      </c>
      <c r="J39" s="27"/>
    </row>
    <row r="40" spans="1:10" ht="31.95" customHeight="1" x14ac:dyDescent="0.25">
      <c r="A40" s="96" t="s">
        <v>105</v>
      </c>
      <c r="B40" s="97"/>
      <c r="C40" s="97"/>
      <c r="D40" s="97"/>
      <c r="E40" s="97"/>
      <c r="F40" s="97"/>
      <c r="G40" s="97"/>
      <c r="H40" s="98"/>
      <c r="I40" s="26">
        <f>I38+I39</f>
        <v>0</v>
      </c>
      <c r="J40" s="27"/>
    </row>
    <row r="41" spans="1:10" ht="25.05" customHeight="1" x14ac:dyDescent="0.25">
      <c r="A41" s="102" t="s">
        <v>126</v>
      </c>
      <c r="B41" s="103"/>
      <c r="C41" s="103"/>
      <c r="D41" s="103"/>
      <c r="E41" s="103"/>
      <c r="F41" s="103"/>
      <c r="G41" s="103"/>
      <c r="H41" s="103"/>
      <c r="I41" s="103"/>
      <c r="J41" s="104"/>
    </row>
    <row r="42" spans="1:10" ht="49.95" customHeight="1" x14ac:dyDescent="0.25">
      <c r="A42" s="99" t="s">
        <v>41</v>
      </c>
      <c r="B42" s="100"/>
      <c r="C42" s="23" t="s">
        <v>42</v>
      </c>
      <c r="D42" s="55" t="s">
        <v>108</v>
      </c>
      <c r="E42" s="55" t="s">
        <v>118</v>
      </c>
      <c r="F42" s="23" t="s">
        <v>122</v>
      </c>
      <c r="G42" s="23" t="s">
        <v>124</v>
      </c>
      <c r="H42" s="23" t="s">
        <v>121</v>
      </c>
      <c r="I42" s="23" t="s">
        <v>44</v>
      </c>
      <c r="J42" s="57" t="s">
        <v>45</v>
      </c>
    </row>
    <row r="43" spans="1:10" ht="31.95" customHeight="1" x14ac:dyDescent="0.25">
      <c r="A43" s="96" t="s">
        <v>107</v>
      </c>
      <c r="B43" s="97"/>
      <c r="C43" s="97"/>
      <c r="D43" s="97"/>
      <c r="E43" s="97"/>
      <c r="F43" s="97"/>
      <c r="G43" s="97"/>
      <c r="H43" s="98"/>
      <c r="I43" s="26"/>
      <c r="J43" s="27"/>
    </row>
    <row r="44" spans="1:10" ht="31.95" customHeight="1" x14ac:dyDescent="0.25">
      <c r="A44" s="27">
        <v>1</v>
      </c>
      <c r="B44" s="30" t="s">
        <v>46</v>
      </c>
      <c r="C44" s="30" t="s">
        <v>47</v>
      </c>
      <c r="D44" s="105">
        <v>111040</v>
      </c>
      <c r="E44" s="56" t="s">
        <v>119</v>
      </c>
      <c r="F44" s="79"/>
      <c r="G44" s="28">
        <f>F44*1.13</f>
        <v>0</v>
      </c>
      <c r="H44" s="81">
        <v>3.3</v>
      </c>
      <c r="I44" s="29">
        <f>D44*F44*H44</f>
        <v>0</v>
      </c>
      <c r="J44" s="29"/>
    </row>
    <row r="45" spans="1:10" ht="31.95" customHeight="1" x14ac:dyDescent="0.25">
      <c r="A45" s="27">
        <v>2</v>
      </c>
      <c r="B45" s="27" t="s">
        <v>48</v>
      </c>
      <c r="C45" s="31"/>
      <c r="D45" s="106"/>
      <c r="E45" s="56" t="s">
        <v>120</v>
      </c>
      <c r="F45" s="80"/>
      <c r="G45" s="28">
        <f t="shared" ref="G45:G50" si="3">F45*1.13</f>
        <v>0</v>
      </c>
      <c r="H45" s="82">
        <v>3.3</v>
      </c>
      <c r="I45" s="29">
        <f>D44*F45*H45</f>
        <v>0</v>
      </c>
      <c r="J45" s="29"/>
    </row>
    <row r="46" spans="1:10" ht="31.95" customHeight="1" x14ac:dyDescent="0.25">
      <c r="A46" s="27">
        <v>3</v>
      </c>
      <c r="B46" s="27" t="s">
        <v>49</v>
      </c>
      <c r="C46" s="27" t="s">
        <v>50</v>
      </c>
      <c r="D46" s="106"/>
      <c r="E46" s="56" t="s">
        <v>119</v>
      </c>
      <c r="F46" s="80"/>
      <c r="G46" s="28">
        <f t="shared" si="3"/>
        <v>0</v>
      </c>
      <c r="H46" s="82">
        <v>2.2000000000000002</v>
      </c>
      <c r="I46" s="29">
        <f>D44*F46*H46</f>
        <v>0</v>
      </c>
      <c r="J46" s="29"/>
    </row>
    <row r="47" spans="1:10" ht="31.95" customHeight="1" x14ac:dyDescent="0.25">
      <c r="A47" s="27">
        <v>4</v>
      </c>
      <c r="B47" s="27" t="s">
        <v>51</v>
      </c>
      <c r="C47" s="27" t="s">
        <v>47</v>
      </c>
      <c r="D47" s="106"/>
      <c r="E47" s="56" t="s">
        <v>119</v>
      </c>
      <c r="F47" s="80"/>
      <c r="G47" s="28">
        <f t="shared" si="3"/>
        <v>0</v>
      </c>
      <c r="H47" s="82">
        <v>1</v>
      </c>
      <c r="I47" s="29">
        <f>D44*F47*H47</f>
        <v>0</v>
      </c>
      <c r="J47" s="29"/>
    </row>
    <row r="48" spans="1:10" ht="31.95" customHeight="1" x14ac:dyDescent="0.25">
      <c r="A48" s="27">
        <v>5</v>
      </c>
      <c r="B48" s="27" t="s">
        <v>52</v>
      </c>
      <c r="C48" s="31"/>
      <c r="D48" s="106"/>
      <c r="E48" s="56" t="s">
        <v>120</v>
      </c>
      <c r="F48" s="80"/>
      <c r="G48" s="28">
        <f t="shared" si="3"/>
        <v>0</v>
      </c>
      <c r="H48" s="82">
        <v>2</v>
      </c>
      <c r="I48" s="29">
        <f>D44*F48*H48</f>
        <v>0</v>
      </c>
      <c r="J48" s="29"/>
    </row>
    <row r="49" spans="1:10" ht="31.95" customHeight="1" x14ac:dyDescent="0.25">
      <c r="A49" s="27">
        <v>6</v>
      </c>
      <c r="B49" s="27" t="s">
        <v>53</v>
      </c>
      <c r="C49" s="27" t="s">
        <v>47</v>
      </c>
      <c r="D49" s="106"/>
      <c r="E49" s="56" t="s">
        <v>119</v>
      </c>
      <c r="F49" s="80"/>
      <c r="G49" s="28">
        <f t="shared" si="3"/>
        <v>0</v>
      </c>
      <c r="H49" s="82">
        <v>0.6</v>
      </c>
      <c r="I49" s="29">
        <f>D44*F49*H49</f>
        <v>0</v>
      </c>
      <c r="J49" s="29"/>
    </row>
    <row r="50" spans="1:10" ht="31.95" customHeight="1" x14ac:dyDescent="0.25">
      <c r="A50" s="27">
        <v>7</v>
      </c>
      <c r="B50" s="32" t="s">
        <v>54</v>
      </c>
      <c r="C50" s="33" t="s">
        <v>55</v>
      </c>
      <c r="D50" s="107"/>
      <c r="E50" s="56" t="s">
        <v>120</v>
      </c>
      <c r="F50" s="80"/>
      <c r="G50" s="28">
        <f t="shared" si="3"/>
        <v>0</v>
      </c>
      <c r="H50" s="82">
        <v>2</v>
      </c>
      <c r="I50" s="29">
        <f>D44*F50*H50</f>
        <v>0</v>
      </c>
      <c r="J50" s="29"/>
    </row>
    <row r="51" spans="1:10" ht="31.95" customHeight="1" x14ac:dyDescent="0.25">
      <c r="A51" s="93" t="s">
        <v>106</v>
      </c>
      <c r="B51" s="94"/>
      <c r="C51" s="94"/>
      <c r="D51" s="94"/>
      <c r="E51" s="94"/>
      <c r="F51" s="94"/>
      <c r="G51" s="94"/>
      <c r="H51" s="95"/>
      <c r="I51" s="26">
        <f>SUM(I44:I50)</f>
        <v>0</v>
      </c>
      <c r="J51" s="27"/>
    </row>
    <row r="52" spans="1:10" ht="31.95" customHeight="1" x14ac:dyDescent="0.25">
      <c r="A52" s="96" t="s">
        <v>56</v>
      </c>
      <c r="B52" s="97"/>
      <c r="C52" s="97"/>
      <c r="D52" s="97"/>
      <c r="E52" s="97"/>
      <c r="F52" s="97"/>
      <c r="G52" s="97"/>
      <c r="H52" s="98"/>
      <c r="I52" s="26">
        <f>I51*0.13</f>
        <v>0</v>
      </c>
      <c r="J52" s="27"/>
    </row>
    <row r="53" spans="1:10" ht="31.95" customHeight="1" x14ac:dyDescent="0.25">
      <c r="A53" s="96" t="s">
        <v>105</v>
      </c>
      <c r="B53" s="97"/>
      <c r="C53" s="97"/>
      <c r="D53" s="97"/>
      <c r="E53" s="97"/>
      <c r="F53" s="97"/>
      <c r="G53" s="97"/>
      <c r="H53" s="98"/>
      <c r="I53" s="26">
        <f>I51+I52</f>
        <v>0</v>
      </c>
      <c r="J53" s="27"/>
    </row>
    <row r="54" spans="1:10" ht="25.05" customHeight="1" x14ac:dyDescent="0.25">
      <c r="A54" s="102" t="s">
        <v>127</v>
      </c>
      <c r="B54" s="103"/>
      <c r="C54" s="103"/>
      <c r="D54" s="103"/>
      <c r="E54" s="103"/>
      <c r="F54" s="103"/>
      <c r="G54" s="103"/>
      <c r="H54" s="103"/>
      <c r="I54" s="103"/>
      <c r="J54" s="104"/>
    </row>
    <row r="55" spans="1:10" ht="49.95" customHeight="1" x14ac:dyDescent="0.25">
      <c r="A55" s="99" t="s">
        <v>41</v>
      </c>
      <c r="B55" s="100"/>
      <c r="C55" s="23" t="s">
        <v>42</v>
      </c>
      <c r="D55" s="55" t="s">
        <v>108</v>
      </c>
      <c r="E55" s="55" t="s">
        <v>118</v>
      </c>
      <c r="F55" s="23" t="s">
        <v>122</v>
      </c>
      <c r="G55" s="23" t="s">
        <v>124</v>
      </c>
      <c r="H55" s="23" t="s">
        <v>121</v>
      </c>
      <c r="I55" s="23" t="s">
        <v>44</v>
      </c>
      <c r="J55" s="57" t="s">
        <v>45</v>
      </c>
    </row>
    <row r="56" spans="1:10" ht="31.95" customHeight="1" x14ac:dyDescent="0.25">
      <c r="A56" s="96" t="s">
        <v>107</v>
      </c>
      <c r="B56" s="97"/>
      <c r="C56" s="97"/>
      <c r="D56" s="97"/>
      <c r="E56" s="97"/>
      <c r="F56" s="97"/>
      <c r="G56" s="97"/>
      <c r="H56" s="98"/>
      <c r="I56" s="26"/>
      <c r="J56" s="27"/>
    </row>
    <row r="57" spans="1:10" ht="31.95" customHeight="1" x14ac:dyDescent="0.25">
      <c r="A57" s="27">
        <v>1</v>
      </c>
      <c r="B57" s="30" t="s">
        <v>46</v>
      </c>
      <c r="C57" s="30" t="s">
        <v>47</v>
      </c>
      <c r="D57" s="105">
        <v>36320</v>
      </c>
      <c r="E57" s="56" t="s">
        <v>119</v>
      </c>
      <c r="F57" s="79"/>
      <c r="G57" s="28">
        <f>F57*1.13</f>
        <v>0</v>
      </c>
      <c r="H57" s="81">
        <v>3.3</v>
      </c>
      <c r="I57" s="29">
        <f>D57*F57*H57</f>
        <v>0</v>
      </c>
      <c r="J57" s="29"/>
    </row>
    <row r="58" spans="1:10" ht="31.95" customHeight="1" x14ac:dyDescent="0.25">
      <c r="A58" s="27">
        <v>2</v>
      </c>
      <c r="B58" s="27" t="s">
        <v>48</v>
      </c>
      <c r="C58" s="31"/>
      <c r="D58" s="106"/>
      <c r="E58" s="56" t="s">
        <v>120</v>
      </c>
      <c r="F58" s="80"/>
      <c r="G58" s="28">
        <f t="shared" ref="G58:G63" si="4">F58*1.13</f>
        <v>0</v>
      </c>
      <c r="H58" s="82">
        <v>3.3</v>
      </c>
      <c r="I58" s="29">
        <f>D57*F58*H58</f>
        <v>0</v>
      </c>
      <c r="J58" s="29"/>
    </row>
    <row r="59" spans="1:10" ht="31.95" customHeight="1" x14ac:dyDescent="0.25">
      <c r="A59" s="27">
        <v>3</v>
      </c>
      <c r="B59" s="27" t="s">
        <v>49</v>
      </c>
      <c r="C59" s="27" t="s">
        <v>50</v>
      </c>
      <c r="D59" s="106"/>
      <c r="E59" s="56" t="s">
        <v>119</v>
      </c>
      <c r="F59" s="80"/>
      <c r="G59" s="28">
        <f t="shared" si="4"/>
        <v>0</v>
      </c>
      <c r="H59" s="82">
        <v>2.2000000000000002</v>
      </c>
      <c r="I59" s="29">
        <f>D57*F59*H59</f>
        <v>0</v>
      </c>
      <c r="J59" s="29"/>
    </row>
    <row r="60" spans="1:10" ht="31.95" customHeight="1" x14ac:dyDescent="0.25">
      <c r="A60" s="27">
        <v>4</v>
      </c>
      <c r="B60" s="27" t="s">
        <v>51</v>
      </c>
      <c r="C60" s="27" t="s">
        <v>47</v>
      </c>
      <c r="D60" s="106"/>
      <c r="E60" s="56" t="s">
        <v>119</v>
      </c>
      <c r="F60" s="80"/>
      <c r="G60" s="28">
        <f t="shared" si="4"/>
        <v>0</v>
      </c>
      <c r="H60" s="82">
        <v>1</v>
      </c>
      <c r="I60" s="29">
        <f>D57*F60*H60</f>
        <v>0</v>
      </c>
      <c r="J60" s="29"/>
    </row>
    <row r="61" spans="1:10" ht="31.95" customHeight="1" x14ac:dyDescent="0.25">
      <c r="A61" s="27">
        <v>5</v>
      </c>
      <c r="B61" s="27" t="s">
        <v>52</v>
      </c>
      <c r="C61" s="31"/>
      <c r="D61" s="106"/>
      <c r="E61" s="56" t="s">
        <v>120</v>
      </c>
      <c r="F61" s="80"/>
      <c r="G61" s="28">
        <f t="shared" si="4"/>
        <v>0</v>
      </c>
      <c r="H61" s="82">
        <v>2</v>
      </c>
      <c r="I61" s="29">
        <f>D57*F61*H61</f>
        <v>0</v>
      </c>
      <c r="J61" s="29"/>
    </row>
    <row r="62" spans="1:10" ht="31.95" customHeight="1" x14ac:dyDescent="0.25">
      <c r="A62" s="27">
        <v>6</v>
      </c>
      <c r="B62" s="27" t="s">
        <v>53</v>
      </c>
      <c r="C62" s="27" t="s">
        <v>47</v>
      </c>
      <c r="D62" s="106"/>
      <c r="E62" s="56" t="s">
        <v>119</v>
      </c>
      <c r="F62" s="80"/>
      <c r="G62" s="28">
        <f t="shared" si="4"/>
        <v>0</v>
      </c>
      <c r="H62" s="82">
        <v>0.6</v>
      </c>
      <c r="I62" s="29">
        <f>D57*F62*H62</f>
        <v>0</v>
      </c>
      <c r="J62" s="29"/>
    </row>
    <row r="63" spans="1:10" ht="31.95" customHeight="1" x14ac:dyDescent="0.25">
      <c r="A63" s="27">
        <v>7</v>
      </c>
      <c r="B63" s="32" t="s">
        <v>54</v>
      </c>
      <c r="C63" s="33" t="s">
        <v>55</v>
      </c>
      <c r="D63" s="107"/>
      <c r="E63" s="56" t="s">
        <v>120</v>
      </c>
      <c r="F63" s="80"/>
      <c r="G63" s="28">
        <f t="shared" si="4"/>
        <v>0</v>
      </c>
      <c r="H63" s="82">
        <v>2</v>
      </c>
      <c r="I63" s="29">
        <f>D57*F63*H63</f>
        <v>0</v>
      </c>
      <c r="J63" s="29"/>
    </row>
    <row r="64" spans="1:10" ht="31.95" customHeight="1" x14ac:dyDescent="0.25">
      <c r="A64" s="93" t="s">
        <v>106</v>
      </c>
      <c r="B64" s="94"/>
      <c r="C64" s="94"/>
      <c r="D64" s="94"/>
      <c r="E64" s="94"/>
      <c r="F64" s="94"/>
      <c r="G64" s="94"/>
      <c r="H64" s="95"/>
      <c r="I64" s="26">
        <f>SUM(I57:I63)</f>
        <v>0</v>
      </c>
      <c r="J64" s="27"/>
    </row>
    <row r="65" spans="1:10" ht="31.95" customHeight="1" x14ac:dyDescent="0.25">
      <c r="A65" s="96" t="s">
        <v>56</v>
      </c>
      <c r="B65" s="97"/>
      <c r="C65" s="97"/>
      <c r="D65" s="97"/>
      <c r="E65" s="97"/>
      <c r="F65" s="97"/>
      <c r="G65" s="97"/>
      <c r="H65" s="98"/>
      <c r="I65" s="26">
        <f>I64*0.13</f>
        <v>0</v>
      </c>
      <c r="J65" s="27"/>
    </row>
    <row r="66" spans="1:10" ht="31.95" customHeight="1" x14ac:dyDescent="0.25">
      <c r="A66" s="96" t="s">
        <v>105</v>
      </c>
      <c r="B66" s="97"/>
      <c r="C66" s="97"/>
      <c r="D66" s="97"/>
      <c r="E66" s="97"/>
      <c r="F66" s="97"/>
      <c r="G66" s="97"/>
      <c r="H66" s="98"/>
      <c r="I66" s="26">
        <f>I64+I65</f>
        <v>0</v>
      </c>
      <c r="J66" s="27"/>
    </row>
    <row r="67" spans="1:10" ht="60.6" customHeight="1" x14ac:dyDescent="0.25">
      <c r="A67" s="121" t="s">
        <v>128</v>
      </c>
      <c r="B67" s="121"/>
      <c r="C67" s="121"/>
      <c r="D67" s="121"/>
      <c r="E67" s="121"/>
      <c r="F67" s="121"/>
      <c r="G67" s="121"/>
      <c r="H67" s="121"/>
      <c r="I67" s="122">
        <f>I14+I27+I40+I53+I66</f>
        <v>0</v>
      </c>
      <c r="J67" s="53"/>
    </row>
    <row r="68" spans="1:10" ht="25.8" customHeight="1" x14ac:dyDescent="0.25">
      <c r="A68" s="117" t="s">
        <v>141</v>
      </c>
      <c r="B68" s="117"/>
      <c r="C68" s="117"/>
      <c r="D68" s="117"/>
      <c r="E68" s="117"/>
      <c r="F68" s="117"/>
      <c r="G68" s="117"/>
      <c r="H68" s="117"/>
      <c r="I68" s="117"/>
      <c r="J68" s="117"/>
    </row>
  </sheetData>
  <mergeCells count="38">
    <mergeCell ref="A68:J68"/>
    <mergeCell ref="A65:H65"/>
    <mergeCell ref="A66:H66"/>
    <mergeCell ref="A67:H67"/>
    <mergeCell ref="A54:J54"/>
    <mergeCell ref="A55:B55"/>
    <mergeCell ref="A56:H56"/>
    <mergeCell ref="D57:D63"/>
    <mergeCell ref="A64:H64"/>
    <mergeCell ref="A41:J41"/>
    <mergeCell ref="A43:H43"/>
    <mergeCell ref="A51:H51"/>
    <mergeCell ref="A52:H52"/>
    <mergeCell ref="A53:H53"/>
    <mergeCell ref="A42:B42"/>
    <mergeCell ref="D44:D50"/>
    <mergeCell ref="A28:J28"/>
    <mergeCell ref="A30:H30"/>
    <mergeCell ref="A38:H38"/>
    <mergeCell ref="A39:H39"/>
    <mergeCell ref="A40:H40"/>
    <mergeCell ref="A29:B29"/>
    <mergeCell ref="D31:D37"/>
    <mergeCell ref="A26:H26"/>
    <mergeCell ref="A27:H27"/>
    <mergeCell ref="A15:J15"/>
    <mergeCell ref="A16:B16"/>
    <mergeCell ref="A17:H17"/>
    <mergeCell ref="D18:D24"/>
    <mergeCell ref="A25:H25"/>
    <mergeCell ref="A12:H12"/>
    <mergeCell ref="A13:H13"/>
    <mergeCell ref="A14:H14"/>
    <mergeCell ref="A3:B3"/>
    <mergeCell ref="A1:J1"/>
    <mergeCell ref="A2:J2"/>
    <mergeCell ref="A4:F4"/>
    <mergeCell ref="D5:D11"/>
  </mergeCells>
  <phoneticPr fontId="26" type="noConversion"/>
  <pageMargins left="0.7" right="0.7" top="0.75" bottom="0.75" header="0.3" footer="0.3"/>
  <pageSetup paperSize="8" scale="6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0"/>
  <sheetViews>
    <sheetView zoomScale="115" workbookViewId="0">
      <pane xSplit="3" ySplit="2" topLeftCell="D6" activePane="bottomRight" state="frozen"/>
      <selection pane="topRight"/>
      <selection pane="bottomLeft"/>
      <selection pane="bottomRight" activeCell="A20" sqref="A20:F20"/>
    </sheetView>
  </sheetViews>
  <sheetFormatPr defaultColWidth="10" defaultRowHeight="13.5" customHeight="1" x14ac:dyDescent="0.15"/>
  <cols>
    <col min="1" max="1" width="7.44140625" style="34" customWidth="1"/>
    <col min="2" max="2" width="11.33203125" style="34" customWidth="1"/>
    <col min="3" max="3" width="12.6640625" style="34" customWidth="1"/>
    <col min="4" max="4" width="32.33203125" style="35" customWidth="1"/>
    <col min="5" max="5" width="19.77734375" style="36" customWidth="1"/>
    <col min="6" max="6" width="12.44140625" style="34" customWidth="1"/>
    <col min="7" max="256" width="10.33203125" style="34"/>
    <col min="257" max="257" width="7.44140625" style="34" customWidth="1"/>
    <col min="258" max="258" width="11.33203125" style="34" customWidth="1"/>
    <col min="259" max="259" width="16.44140625" style="34" customWidth="1"/>
    <col min="260" max="260" width="20.88671875" style="34" customWidth="1"/>
    <col min="261" max="261" width="17.88671875" style="34" customWidth="1"/>
    <col min="262" max="262" width="12.44140625" style="34" customWidth="1"/>
    <col min="263" max="512" width="10.33203125" style="34"/>
    <col min="513" max="513" width="7.44140625" style="34" customWidth="1"/>
    <col min="514" max="514" width="11.33203125" style="34" customWidth="1"/>
    <col min="515" max="515" width="16.44140625" style="34" customWidth="1"/>
    <col min="516" max="516" width="20.88671875" style="34" customWidth="1"/>
    <col min="517" max="517" width="17.88671875" style="34" customWidth="1"/>
    <col min="518" max="518" width="12.44140625" style="34" customWidth="1"/>
    <col min="519" max="768" width="10.33203125" style="34"/>
    <col min="769" max="769" width="7.44140625" style="34" customWidth="1"/>
    <col min="770" max="770" width="11.33203125" style="34" customWidth="1"/>
    <col min="771" max="771" width="16.44140625" style="34" customWidth="1"/>
    <col min="772" max="772" width="20.88671875" style="34" customWidth="1"/>
    <col min="773" max="773" width="17.88671875" style="34" customWidth="1"/>
    <col min="774" max="774" width="12.44140625" style="34" customWidth="1"/>
    <col min="775" max="1024" width="10.33203125" style="34"/>
    <col min="1025" max="1025" width="7.44140625" style="34" customWidth="1"/>
    <col min="1026" max="1026" width="11.33203125" style="34" customWidth="1"/>
    <col min="1027" max="1027" width="16.44140625" style="34" customWidth="1"/>
    <col min="1028" max="1028" width="20.88671875" style="34" customWidth="1"/>
    <col min="1029" max="1029" width="17.88671875" style="34" customWidth="1"/>
    <col min="1030" max="1030" width="12.44140625" style="34" customWidth="1"/>
    <col min="1031" max="1280" width="10.33203125" style="34"/>
    <col min="1281" max="1281" width="7.44140625" style="34" customWidth="1"/>
    <col min="1282" max="1282" width="11.33203125" style="34" customWidth="1"/>
    <col min="1283" max="1283" width="16.44140625" style="34" customWidth="1"/>
    <col min="1284" max="1284" width="20.88671875" style="34" customWidth="1"/>
    <col min="1285" max="1285" width="17.88671875" style="34" customWidth="1"/>
    <col min="1286" max="1286" width="12.44140625" style="34" customWidth="1"/>
    <col min="1287" max="1536" width="10.33203125" style="34"/>
    <col min="1537" max="1537" width="7.44140625" style="34" customWidth="1"/>
    <col min="1538" max="1538" width="11.33203125" style="34" customWidth="1"/>
    <col min="1539" max="1539" width="16.44140625" style="34" customWidth="1"/>
    <col min="1540" max="1540" width="20.88671875" style="34" customWidth="1"/>
    <col min="1541" max="1541" width="17.88671875" style="34" customWidth="1"/>
    <col min="1542" max="1542" width="12.44140625" style="34" customWidth="1"/>
    <col min="1543" max="1792" width="10.33203125" style="34"/>
    <col min="1793" max="1793" width="7.44140625" style="34" customWidth="1"/>
    <col min="1794" max="1794" width="11.33203125" style="34" customWidth="1"/>
    <col min="1795" max="1795" width="16.44140625" style="34" customWidth="1"/>
    <col min="1796" max="1796" width="20.88671875" style="34" customWidth="1"/>
    <col min="1797" max="1797" width="17.88671875" style="34" customWidth="1"/>
    <col min="1798" max="1798" width="12.44140625" style="34" customWidth="1"/>
    <col min="1799" max="2048" width="10.33203125" style="34"/>
    <col min="2049" max="2049" width="7.44140625" style="34" customWidth="1"/>
    <col min="2050" max="2050" width="11.33203125" style="34" customWidth="1"/>
    <col min="2051" max="2051" width="16.44140625" style="34" customWidth="1"/>
    <col min="2052" max="2052" width="20.88671875" style="34" customWidth="1"/>
    <col min="2053" max="2053" width="17.88671875" style="34" customWidth="1"/>
    <col min="2054" max="2054" width="12.44140625" style="34" customWidth="1"/>
    <col min="2055" max="2304" width="10.33203125" style="34"/>
    <col min="2305" max="2305" width="7.44140625" style="34" customWidth="1"/>
    <col min="2306" max="2306" width="11.33203125" style="34" customWidth="1"/>
    <col min="2307" max="2307" width="16.44140625" style="34" customWidth="1"/>
    <col min="2308" max="2308" width="20.88671875" style="34" customWidth="1"/>
    <col min="2309" max="2309" width="17.88671875" style="34" customWidth="1"/>
    <col min="2310" max="2310" width="12.44140625" style="34" customWidth="1"/>
    <col min="2311" max="2560" width="10.33203125" style="34"/>
    <col min="2561" max="2561" width="7.44140625" style="34" customWidth="1"/>
    <col min="2562" max="2562" width="11.33203125" style="34" customWidth="1"/>
    <col min="2563" max="2563" width="16.44140625" style="34" customWidth="1"/>
    <col min="2564" max="2564" width="20.88671875" style="34" customWidth="1"/>
    <col min="2565" max="2565" width="17.88671875" style="34" customWidth="1"/>
    <col min="2566" max="2566" width="12.44140625" style="34" customWidth="1"/>
    <col min="2567" max="2816" width="10.33203125" style="34"/>
    <col min="2817" max="2817" width="7.44140625" style="34" customWidth="1"/>
    <col min="2818" max="2818" width="11.33203125" style="34" customWidth="1"/>
    <col min="2819" max="2819" width="16.44140625" style="34" customWidth="1"/>
    <col min="2820" max="2820" width="20.88671875" style="34" customWidth="1"/>
    <col min="2821" max="2821" width="17.88671875" style="34" customWidth="1"/>
    <col min="2822" max="2822" width="12.44140625" style="34" customWidth="1"/>
    <col min="2823" max="3072" width="10.33203125" style="34"/>
    <col min="3073" max="3073" width="7.44140625" style="34" customWidth="1"/>
    <col min="3074" max="3074" width="11.33203125" style="34" customWidth="1"/>
    <col min="3075" max="3075" width="16.44140625" style="34" customWidth="1"/>
    <col min="3076" max="3076" width="20.88671875" style="34" customWidth="1"/>
    <col min="3077" max="3077" width="17.88671875" style="34" customWidth="1"/>
    <col min="3078" max="3078" width="12.44140625" style="34" customWidth="1"/>
    <col min="3079" max="3328" width="10.33203125" style="34"/>
    <col min="3329" max="3329" width="7.44140625" style="34" customWidth="1"/>
    <col min="3330" max="3330" width="11.33203125" style="34" customWidth="1"/>
    <col min="3331" max="3331" width="16.44140625" style="34" customWidth="1"/>
    <col min="3332" max="3332" width="20.88671875" style="34" customWidth="1"/>
    <col min="3333" max="3333" width="17.88671875" style="34" customWidth="1"/>
    <col min="3334" max="3334" width="12.44140625" style="34" customWidth="1"/>
    <col min="3335" max="3584" width="10.33203125" style="34"/>
    <col min="3585" max="3585" width="7.44140625" style="34" customWidth="1"/>
    <col min="3586" max="3586" width="11.33203125" style="34" customWidth="1"/>
    <col min="3587" max="3587" width="16.44140625" style="34" customWidth="1"/>
    <col min="3588" max="3588" width="20.88671875" style="34" customWidth="1"/>
    <col min="3589" max="3589" width="17.88671875" style="34" customWidth="1"/>
    <col min="3590" max="3590" width="12.44140625" style="34" customWidth="1"/>
    <col min="3591" max="3840" width="10.33203125" style="34"/>
    <col min="3841" max="3841" width="7.44140625" style="34" customWidth="1"/>
    <col min="3842" max="3842" width="11.33203125" style="34" customWidth="1"/>
    <col min="3843" max="3843" width="16.44140625" style="34" customWidth="1"/>
    <col min="3844" max="3844" width="20.88671875" style="34" customWidth="1"/>
    <col min="3845" max="3845" width="17.88671875" style="34" customWidth="1"/>
    <col min="3846" max="3846" width="12.44140625" style="34" customWidth="1"/>
    <col min="3847" max="4096" width="10.33203125" style="34"/>
    <col min="4097" max="4097" width="7.44140625" style="34" customWidth="1"/>
    <col min="4098" max="4098" width="11.33203125" style="34" customWidth="1"/>
    <col min="4099" max="4099" width="16.44140625" style="34" customWidth="1"/>
    <col min="4100" max="4100" width="20.88671875" style="34" customWidth="1"/>
    <col min="4101" max="4101" width="17.88671875" style="34" customWidth="1"/>
    <col min="4102" max="4102" width="12.44140625" style="34" customWidth="1"/>
    <col min="4103" max="4352" width="10.33203125" style="34"/>
    <col min="4353" max="4353" width="7.44140625" style="34" customWidth="1"/>
    <col min="4354" max="4354" width="11.33203125" style="34" customWidth="1"/>
    <col min="4355" max="4355" width="16.44140625" style="34" customWidth="1"/>
    <col min="4356" max="4356" width="20.88671875" style="34" customWidth="1"/>
    <col min="4357" max="4357" width="17.88671875" style="34" customWidth="1"/>
    <col min="4358" max="4358" width="12.44140625" style="34" customWidth="1"/>
    <col min="4359" max="4608" width="10.33203125" style="34"/>
    <col min="4609" max="4609" width="7.44140625" style="34" customWidth="1"/>
    <col min="4610" max="4610" width="11.33203125" style="34" customWidth="1"/>
    <col min="4611" max="4611" width="16.44140625" style="34" customWidth="1"/>
    <col min="4612" max="4612" width="20.88671875" style="34" customWidth="1"/>
    <col min="4613" max="4613" width="17.88671875" style="34" customWidth="1"/>
    <col min="4614" max="4614" width="12.44140625" style="34" customWidth="1"/>
    <col min="4615" max="4864" width="10.33203125" style="34"/>
    <col min="4865" max="4865" width="7.44140625" style="34" customWidth="1"/>
    <col min="4866" max="4866" width="11.33203125" style="34" customWidth="1"/>
    <col min="4867" max="4867" width="16.44140625" style="34" customWidth="1"/>
    <col min="4868" max="4868" width="20.88671875" style="34" customWidth="1"/>
    <col min="4869" max="4869" width="17.88671875" style="34" customWidth="1"/>
    <col min="4870" max="4870" width="12.44140625" style="34" customWidth="1"/>
    <col min="4871" max="5120" width="10.33203125" style="34"/>
    <col min="5121" max="5121" width="7.44140625" style="34" customWidth="1"/>
    <col min="5122" max="5122" width="11.33203125" style="34" customWidth="1"/>
    <col min="5123" max="5123" width="16.44140625" style="34" customWidth="1"/>
    <col min="5124" max="5124" width="20.88671875" style="34" customWidth="1"/>
    <col min="5125" max="5125" width="17.88671875" style="34" customWidth="1"/>
    <col min="5126" max="5126" width="12.44140625" style="34" customWidth="1"/>
    <col min="5127" max="5376" width="10.33203125" style="34"/>
    <col min="5377" max="5377" width="7.44140625" style="34" customWidth="1"/>
    <col min="5378" max="5378" width="11.33203125" style="34" customWidth="1"/>
    <col min="5379" max="5379" width="16.44140625" style="34" customWidth="1"/>
    <col min="5380" max="5380" width="20.88671875" style="34" customWidth="1"/>
    <col min="5381" max="5381" width="17.88671875" style="34" customWidth="1"/>
    <col min="5382" max="5382" width="12.44140625" style="34" customWidth="1"/>
    <col min="5383" max="5632" width="10.33203125" style="34"/>
    <col min="5633" max="5633" width="7.44140625" style="34" customWidth="1"/>
    <col min="5634" max="5634" width="11.33203125" style="34" customWidth="1"/>
    <col min="5635" max="5635" width="16.44140625" style="34" customWidth="1"/>
    <col min="5636" max="5636" width="20.88671875" style="34" customWidth="1"/>
    <col min="5637" max="5637" width="17.88671875" style="34" customWidth="1"/>
    <col min="5638" max="5638" width="12.44140625" style="34" customWidth="1"/>
    <col min="5639" max="5888" width="10.33203125" style="34"/>
    <col min="5889" max="5889" width="7.44140625" style="34" customWidth="1"/>
    <col min="5890" max="5890" width="11.33203125" style="34" customWidth="1"/>
    <col min="5891" max="5891" width="16.44140625" style="34" customWidth="1"/>
    <col min="5892" max="5892" width="20.88671875" style="34" customWidth="1"/>
    <col min="5893" max="5893" width="17.88671875" style="34" customWidth="1"/>
    <col min="5894" max="5894" width="12.44140625" style="34" customWidth="1"/>
    <col min="5895" max="6144" width="10.33203125" style="34"/>
    <col min="6145" max="6145" width="7.44140625" style="34" customWidth="1"/>
    <col min="6146" max="6146" width="11.33203125" style="34" customWidth="1"/>
    <col min="6147" max="6147" width="16.44140625" style="34" customWidth="1"/>
    <col min="6148" max="6148" width="20.88671875" style="34" customWidth="1"/>
    <col min="6149" max="6149" width="17.88671875" style="34" customWidth="1"/>
    <col min="6150" max="6150" width="12.44140625" style="34" customWidth="1"/>
    <col min="6151" max="6400" width="10.33203125" style="34"/>
    <col min="6401" max="6401" width="7.44140625" style="34" customWidth="1"/>
    <col min="6402" max="6402" width="11.33203125" style="34" customWidth="1"/>
    <col min="6403" max="6403" width="16.44140625" style="34" customWidth="1"/>
    <col min="6404" max="6404" width="20.88671875" style="34" customWidth="1"/>
    <col min="6405" max="6405" width="17.88671875" style="34" customWidth="1"/>
    <col min="6406" max="6406" width="12.44140625" style="34" customWidth="1"/>
    <col min="6407" max="6656" width="10.33203125" style="34"/>
    <col min="6657" max="6657" width="7.44140625" style="34" customWidth="1"/>
    <col min="6658" max="6658" width="11.33203125" style="34" customWidth="1"/>
    <col min="6659" max="6659" width="16.44140625" style="34" customWidth="1"/>
    <col min="6660" max="6660" width="20.88671875" style="34" customWidth="1"/>
    <col min="6661" max="6661" width="17.88671875" style="34" customWidth="1"/>
    <col min="6662" max="6662" width="12.44140625" style="34" customWidth="1"/>
    <col min="6663" max="6912" width="10.33203125" style="34"/>
    <col min="6913" max="6913" width="7.44140625" style="34" customWidth="1"/>
    <col min="6914" max="6914" width="11.33203125" style="34" customWidth="1"/>
    <col min="6915" max="6915" width="16.44140625" style="34" customWidth="1"/>
    <col min="6916" max="6916" width="20.88671875" style="34" customWidth="1"/>
    <col min="6917" max="6917" width="17.88671875" style="34" customWidth="1"/>
    <col min="6918" max="6918" width="12.44140625" style="34" customWidth="1"/>
    <col min="6919" max="7168" width="10.33203125" style="34"/>
    <col min="7169" max="7169" width="7.44140625" style="34" customWidth="1"/>
    <col min="7170" max="7170" width="11.33203125" style="34" customWidth="1"/>
    <col min="7171" max="7171" width="16.44140625" style="34" customWidth="1"/>
    <col min="7172" max="7172" width="20.88671875" style="34" customWidth="1"/>
    <col min="7173" max="7173" width="17.88671875" style="34" customWidth="1"/>
    <col min="7174" max="7174" width="12.44140625" style="34" customWidth="1"/>
    <col min="7175" max="7424" width="10.33203125" style="34"/>
    <col min="7425" max="7425" width="7.44140625" style="34" customWidth="1"/>
    <col min="7426" max="7426" width="11.33203125" style="34" customWidth="1"/>
    <col min="7427" max="7427" width="16.44140625" style="34" customWidth="1"/>
    <col min="7428" max="7428" width="20.88671875" style="34" customWidth="1"/>
    <col min="7429" max="7429" width="17.88671875" style="34" customWidth="1"/>
    <col min="7430" max="7430" width="12.44140625" style="34" customWidth="1"/>
    <col min="7431" max="7680" width="10.33203125" style="34"/>
    <col min="7681" max="7681" width="7.44140625" style="34" customWidth="1"/>
    <col min="7682" max="7682" width="11.33203125" style="34" customWidth="1"/>
    <col min="7683" max="7683" width="16.44140625" style="34" customWidth="1"/>
    <col min="7684" max="7684" width="20.88671875" style="34" customWidth="1"/>
    <col min="7685" max="7685" width="17.88671875" style="34" customWidth="1"/>
    <col min="7686" max="7686" width="12.44140625" style="34" customWidth="1"/>
    <col min="7687" max="7936" width="10.33203125" style="34"/>
    <col min="7937" max="7937" width="7.44140625" style="34" customWidth="1"/>
    <col min="7938" max="7938" width="11.33203125" style="34" customWidth="1"/>
    <col min="7939" max="7939" width="16.44140625" style="34" customWidth="1"/>
    <col min="7940" max="7940" width="20.88671875" style="34" customWidth="1"/>
    <col min="7941" max="7941" width="17.88671875" style="34" customWidth="1"/>
    <col min="7942" max="7942" width="12.44140625" style="34" customWidth="1"/>
    <col min="7943" max="8192" width="10.33203125" style="34"/>
    <col min="8193" max="8193" width="7.44140625" style="34" customWidth="1"/>
    <col min="8194" max="8194" width="11.33203125" style="34" customWidth="1"/>
    <col min="8195" max="8195" width="16.44140625" style="34" customWidth="1"/>
    <col min="8196" max="8196" width="20.88671875" style="34" customWidth="1"/>
    <col min="8197" max="8197" width="17.88671875" style="34" customWidth="1"/>
    <col min="8198" max="8198" width="12.44140625" style="34" customWidth="1"/>
    <col min="8199" max="8448" width="10.33203125" style="34"/>
    <col min="8449" max="8449" width="7.44140625" style="34" customWidth="1"/>
    <col min="8450" max="8450" width="11.33203125" style="34" customWidth="1"/>
    <col min="8451" max="8451" width="16.44140625" style="34" customWidth="1"/>
    <col min="8452" max="8452" width="20.88671875" style="34" customWidth="1"/>
    <col min="8453" max="8453" width="17.88671875" style="34" customWidth="1"/>
    <col min="8454" max="8454" width="12.44140625" style="34" customWidth="1"/>
    <col min="8455" max="8704" width="10.33203125" style="34"/>
    <col min="8705" max="8705" width="7.44140625" style="34" customWidth="1"/>
    <col min="8706" max="8706" width="11.33203125" style="34" customWidth="1"/>
    <col min="8707" max="8707" width="16.44140625" style="34" customWidth="1"/>
    <col min="8708" max="8708" width="20.88671875" style="34" customWidth="1"/>
    <col min="8709" max="8709" width="17.88671875" style="34" customWidth="1"/>
    <col min="8710" max="8710" width="12.44140625" style="34" customWidth="1"/>
    <col min="8711" max="8960" width="10.33203125" style="34"/>
    <col min="8961" max="8961" width="7.44140625" style="34" customWidth="1"/>
    <col min="8962" max="8962" width="11.33203125" style="34" customWidth="1"/>
    <col min="8963" max="8963" width="16.44140625" style="34" customWidth="1"/>
    <col min="8964" max="8964" width="20.88671875" style="34" customWidth="1"/>
    <col min="8965" max="8965" width="17.88671875" style="34" customWidth="1"/>
    <col min="8966" max="8966" width="12.44140625" style="34" customWidth="1"/>
    <col min="8967" max="9216" width="10.33203125" style="34"/>
    <col min="9217" max="9217" width="7.44140625" style="34" customWidth="1"/>
    <col min="9218" max="9218" width="11.33203125" style="34" customWidth="1"/>
    <col min="9219" max="9219" width="16.44140625" style="34" customWidth="1"/>
    <col min="9220" max="9220" width="20.88671875" style="34" customWidth="1"/>
    <col min="9221" max="9221" width="17.88671875" style="34" customWidth="1"/>
    <col min="9222" max="9222" width="12.44140625" style="34" customWidth="1"/>
    <col min="9223" max="9472" width="10.33203125" style="34"/>
    <col min="9473" max="9473" width="7.44140625" style="34" customWidth="1"/>
    <col min="9474" max="9474" width="11.33203125" style="34" customWidth="1"/>
    <col min="9475" max="9475" width="16.44140625" style="34" customWidth="1"/>
    <col min="9476" max="9476" width="20.88671875" style="34" customWidth="1"/>
    <col min="9477" max="9477" width="17.88671875" style="34" customWidth="1"/>
    <col min="9478" max="9478" width="12.44140625" style="34" customWidth="1"/>
    <col min="9479" max="9728" width="10.33203125" style="34"/>
    <col min="9729" max="9729" width="7.44140625" style="34" customWidth="1"/>
    <col min="9730" max="9730" width="11.33203125" style="34" customWidth="1"/>
    <col min="9731" max="9731" width="16.44140625" style="34" customWidth="1"/>
    <col min="9732" max="9732" width="20.88671875" style="34" customWidth="1"/>
    <col min="9733" max="9733" width="17.88671875" style="34" customWidth="1"/>
    <col min="9734" max="9734" width="12.44140625" style="34" customWidth="1"/>
    <col min="9735" max="9984" width="10.33203125" style="34"/>
    <col min="9985" max="9985" width="7.44140625" style="34" customWidth="1"/>
    <col min="9986" max="9986" width="11.33203125" style="34" customWidth="1"/>
    <col min="9987" max="9987" width="16.44140625" style="34" customWidth="1"/>
    <col min="9988" max="9988" width="20.88671875" style="34" customWidth="1"/>
    <col min="9989" max="9989" width="17.88671875" style="34" customWidth="1"/>
    <col min="9990" max="9990" width="12.44140625" style="34" customWidth="1"/>
    <col min="9991" max="10240" width="10.33203125" style="34"/>
    <col min="10241" max="10241" width="7.44140625" style="34" customWidth="1"/>
    <col min="10242" max="10242" width="11.33203125" style="34" customWidth="1"/>
    <col min="10243" max="10243" width="16.44140625" style="34" customWidth="1"/>
    <col min="10244" max="10244" width="20.88671875" style="34" customWidth="1"/>
    <col min="10245" max="10245" width="17.88671875" style="34" customWidth="1"/>
    <col min="10246" max="10246" width="12.44140625" style="34" customWidth="1"/>
    <col min="10247" max="10496" width="10.33203125" style="34"/>
    <col min="10497" max="10497" width="7.44140625" style="34" customWidth="1"/>
    <col min="10498" max="10498" width="11.33203125" style="34" customWidth="1"/>
    <col min="10499" max="10499" width="16.44140625" style="34" customWidth="1"/>
    <col min="10500" max="10500" width="20.88671875" style="34" customWidth="1"/>
    <col min="10501" max="10501" width="17.88671875" style="34" customWidth="1"/>
    <col min="10502" max="10502" width="12.44140625" style="34" customWidth="1"/>
    <col min="10503" max="10752" width="10.33203125" style="34"/>
    <col min="10753" max="10753" width="7.44140625" style="34" customWidth="1"/>
    <col min="10754" max="10754" width="11.33203125" style="34" customWidth="1"/>
    <col min="10755" max="10755" width="16.44140625" style="34" customWidth="1"/>
    <col min="10756" max="10756" width="20.88671875" style="34" customWidth="1"/>
    <col min="10757" max="10757" width="17.88671875" style="34" customWidth="1"/>
    <col min="10758" max="10758" width="12.44140625" style="34" customWidth="1"/>
    <col min="10759" max="11008" width="10.33203125" style="34"/>
    <col min="11009" max="11009" width="7.44140625" style="34" customWidth="1"/>
    <col min="11010" max="11010" width="11.33203125" style="34" customWidth="1"/>
    <col min="11011" max="11011" width="16.44140625" style="34" customWidth="1"/>
    <col min="11012" max="11012" width="20.88671875" style="34" customWidth="1"/>
    <col min="11013" max="11013" width="17.88671875" style="34" customWidth="1"/>
    <col min="11014" max="11014" width="12.44140625" style="34" customWidth="1"/>
    <col min="11015" max="11264" width="10.33203125" style="34"/>
    <col min="11265" max="11265" width="7.44140625" style="34" customWidth="1"/>
    <col min="11266" max="11266" width="11.33203125" style="34" customWidth="1"/>
    <col min="11267" max="11267" width="16.44140625" style="34" customWidth="1"/>
    <col min="11268" max="11268" width="20.88671875" style="34" customWidth="1"/>
    <col min="11269" max="11269" width="17.88671875" style="34" customWidth="1"/>
    <col min="11270" max="11270" width="12.44140625" style="34" customWidth="1"/>
    <col min="11271" max="11520" width="10.33203125" style="34"/>
    <col min="11521" max="11521" width="7.44140625" style="34" customWidth="1"/>
    <col min="11522" max="11522" width="11.33203125" style="34" customWidth="1"/>
    <col min="11523" max="11523" width="16.44140625" style="34" customWidth="1"/>
    <col min="11524" max="11524" width="20.88671875" style="34" customWidth="1"/>
    <col min="11525" max="11525" width="17.88671875" style="34" customWidth="1"/>
    <col min="11526" max="11526" width="12.44140625" style="34" customWidth="1"/>
    <col min="11527" max="11776" width="10.33203125" style="34"/>
    <col min="11777" max="11777" width="7.44140625" style="34" customWidth="1"/>
    <col min="11778" max="11778" width="11.33203125" style="34" customWidth="1"/>
    <col min="11779" max="11779" width="16.44140625" style="34" customWidth="1"/>
    <col min="11780" max="11780" width="20.88671875" style="34" customWidth="1"/>
    <col min="11781" max="11781" width="17.88671875" style="34" customWidth="1"/>
    <col min="11782" max="11782" width="12.44140625" style="34" customWidth="1"/>
    <col min="11783" max="12032" width="10.33203125" style="34"/>
    <col min="12033" max="12033" width="7.44140625" style="34" customWidth="1"/>
    <col min="12034" max="12034" width="11.33203125" style="34" customWidth="1"/>
    <col min="12035" max="12035" width="16.44140625" style="34" customWidth="1"/>
    <col min="12036" max="12036" width="20.88671875" style="34" customWidth="1"/>
    <col min="12037" max="12037" width="17.88671875" style="34" customWidth="1"/>
    <col min="12038" max="12038" width="12.44140625" style="34" customWidth="1"/>
    <col min="12039" max="12288" width="10.33203125" style="34"/>
    <col min="12289" max="12289" width="7.44140625" style="34" customWidth="1"/>
    <col min="12290" max="12290" width="11.33203125" style="34" customWidth="1"/>
    <col min="12291" max="12291" width="16.44140625" style="34" customWidth="1"/>
    <col min="12292" max="12292" width="20.88671875" style="34" customWidth="1"/>
    <col min="12293" max="12293" width="17.88671875" style="34" customWidth="1"/>
    <col min="12294" max="12294" width="12.44140625" style="34" customWidth="1"/>
    <col min="12295" max="12544" width="10.33203125" style="34"/>
    <col min="12545" max="12545" width="7.44140625" style="34" customWidth="1"/>
    <col min="12546" max="12546" width="11.33203125" style="34" customWidth="1"/>
    <col min="12547" max="12547" width="16.44140625" style="34" customWidth="1"/>
    <col min="12548" max="12548" width="20.88671875" style="34" customWidth="1"/>
    <col min="12549" max="12549" width="17.88671875" style="34" customWidth="1"/>
    <col min="12550" max="12550" width="12.44140625" style="34" customWidth="1"/>
    <col min="12551" max="12800" width="10.33203125" style="34"/>
    <col min="12801" max="12801" width="7.44140625" style="34" customWidth="1"/>
    <col min="12802" max="12802" width="11.33203125" style="34" customWidth="1"/>
    <col min="12803" max="12803" width="16.44140625" style="34" customWidth="1"/>
    <col min="12804" max="12804" width="20.88671875" style="34" customWidth="1"/>
    <col min="12805" max="12805" width="17.88671875" style="34" customWidth="1"/>
    <col min="12806" max="12806" width="12.44140625" style="34" customWidth="1"/>
    <col min="12807" max="13056" width="10.33203125" style="34"/>
    <col min="13057" max="13057" width="7.44140625" style="34" customWidth="1"/>
    <col min="13058" max="13058" width="11.33203125" style="34" customWidth="1"/>
    <col min="13059" max="13059" width="16.44140625" style="34" customWidth="1"/>
    <col min="13060" max="13060" width="20.88671875" style="34" customWidth="1"/>
    <col min="13061" max="13061" width="17.88671875" style="34" customWidth="1"/>
    <col min="13062" max="13062" width="12.44140625" style="34" customWidth="1"/>
    <col min="13063" max="13312" width="10.33203125" style="34"/>
    <col min="13313" max="13313" width="7.44140625" style="34" customWidth="1"/>
    <col min="13314" max="13314" width="11.33203125" style="34" customWidth="1"/>
    <col min="13315" max="13315" width="16.44140625" style="34" customWidth="1"/>
    <col min="13316" max="13316" width="20.88671875" style="34" customWidth="1"/>
    <col min="13317" max="13317" width="17.88671875" style="34" customWidth="1"/>
    <col min="13318" max="13318" width="12.44140625" style="34" customWidth="1"/>
    <col min="13319" max="13568" width="10.33203125" style="34"/>
    <col min="13569" max="13569" width="7.44140625" style="34" customWidth="1"/>
    <col min="13570" max="13570" width="11.33203125" style="34" customWidth="1"/>
    <col min="13571" max="13571" width="16.44140625" style="34" customWidth="1"/>
    <col min="13572" max="13572" width="20.88671875" style="34" customWidth="1"/>
    <col min="13573" max="13573" width="17.88671875" style="34" customWidth="1"/>
    <col min="13574" max="13574" width="12.44140625" style="34" customWidth="1"/>
    <col min="13575" max="13824" width="10.33203125" style="34"/>
    <col min="13825" max="13825" width="7.44140625" style="34" customWidth="1"/>
    <col min="13826" max="13826" width="11.33203125" style="34" customWidth="1"/>
    <col min="13827" max="13827" width="16.44140625" style="34" customWidth="1"/>
    <col min="13828" max="13828" width="20.88671875" style="34" customWidth="1"/>
    <col min="13829" max="13829" width="17.88671875" style="34" customWidth="1"/>
    <col min="13830" max="13830" width="12.44140625" style="34" customWidth="1"/>
    <col min="13831" max="14080" width="10.33203125" style="34"/>
    <col min="14081" max="14081" width="7.44140625" style="34" customWidth="1"/>
    <col min="14082" max="14082" width="11.33203125" style="34" customWidth="1"/>
    <col min="14083" max="14083" width="16.44140625" style="34" customWidth="1"/>
    <col min="14084" max="14084" width="20.88671875" style="34" customWidth="1"/>
    <col min="14085" max="14085" width="17.88671875" style="34" customWidth="1"/>
    <col min="14086" max="14086" width="12.44140625" style="34" customWidth="1"/>
    <col min="14087" max="14336" width="10.33203125" style="34"/>
    <col min="14337" max="14337" width="7.44140625" style="34" customWidth="1"/>
    <col min="14338" max="14338" width="11.33203125" style="34" customWidth="1"/>
    <col min="14339" max="14339" width="16.44140625" style="34" customWidth="1"/>
    <col min="14340" max="14340" width="20.88671875" style="34" customWidth="1"/>
    <col min="14341" max="14341" width="17.88671875" style="34" customWidth="1"/>
    <col min="14342" max="14342" width="12.44140625" style="34" customWidth="1"/>
    <col min="14343" max="14592" width="10.33203125" style="34"/>
    <col min="14593" max="14593" width="7.44140625" style="34" customWidth="1"/>
    <col min="14594" max="14594" width="11.33203125" style="34" customWidth="1"/>
    <col min="14595" max="14595" width="16.44140625" style="34" customWidth="1"/>
    <col min="14596" max="14596" width="20.88671875" style="34" customWidth="1"/>
    <col min="14597" max="14597" width="17.88671875" style="34" customWidth="1"/>
    <col min="14598" max="14598" width="12.44140625" style="34" customWidth="1"/>
    <col min="14599" max="14848" width="10.33203125" style="34"/>
    <col min="14849" max="14849" width="7.44140625" style="34" customWidth="1"/>
    <col min="14850" max="14850" width="11.33203125" style="34" customWidth="1"/>
    <col min="14851" max="14851" width="16.44140625" style="34" customWidth="1"/>
    <col min="14852" max="14852" width="20.88671875" style="34" customWidth="1"/>
    <col min="14853" max="14853" width="17.88671875" style="34" customWidth="1"/>
    <col min="14854" max="14854" width="12.44140625" style="34" customWidth="1"/>
    <col min="14855" max="15104" width="10.33203125" style="34"/>
    <col min="15105" max="15105" width="7.44140625" style="34" customWidth="1"/>
    <col min="15106" max="15106" width="11.33203125" style="34" customWidth="1"/>
    <col min="15107" max="15107" width="16.44140625" style="34" customWidth="1"/>
    <col min="15108" max="15108" width="20.88671875" style="34" customWidth="1"/>
    <col min="15109" max="15109" width="17.88671875" style="34" customWidth="1"/>
    <col min="15110" max="15110" width="12.44140625" style="34" customWidth="1"/>
    <col min="15111" max="15360" width="10.33203125" style="34"/>
    <col min="15361" max="15361" width="7.44140625" style="34" customWidth="1"/>
    <col min="15362" max="15362" width="11.33203125" style="34" customWidth="1"/>
    <col min="15363" max="15363" width="16.44140625" style="34" customWidth="1"/>
    <col min="15364" max="15364" width="20.88671875" style="34" customWidth="1"/>
    <col min="15365" max="15365" width="17.88671875" style="34" customWidth="1"/>
    <col min="15366" max="15366" width="12.44140625" style="34" customWidth="1"/>
    <col min="15367" max="15616" width="10.33203125" style="34"/>
    <col min="15617" max="15617" width="7.44140625" style="34" customWidth="1"/>
    <col min="15618" max="15618" width="11.33203125" style="34" customWidth="1"/>
    <col min="15619" max="15619" width="16.44140625" style="34" customWidth="1"/>
    <col min="15620" max="15620" width="20.88671875" style="34" customWidth="1"/>
    <col min="15621" max="15621" width="17.88671875" style="34" customWidth="1"/>
    <col min="15622" max="15622" width="12.44140625" style="34" customWidth="1"/>
    <col min="15623" max="15872" width="10.33203125" style="34"/>
    <col min="15873" max="15873" width="7.44140625" style="34" customWidth="1"/>
    <col min="15874" max="15874" width="11.33203125" style="34" customWidth="1"/>
    <col min="15875" max="15875" width="16.44140625" style="34" customWidth="1"/>
    <col min="15876" max="15876" width="20.88671875" style="34" customWidth="1"/>
    <col min="15877" max="15877" width="17.88671875" style="34" customWidth="1"/>
    <col min="15878" max="15878" width="12.44140625" style="34" customWidth="1"/>
    <col min="15879" max="16128" width="10.33203125" style="34"/>
    <col min="16129" max="16129" width="7.44140625" style="34" customWidth="1"/>
    <col min="16130" max="16130" width="11.33203125" style="34" customWidth="1"/>
    <col min="16131" max="16131" width="16.44140625" style="34" customWidth="1"/>
    <col min="16132" max="16132" width="20.88671875" style="34" customWidth="1"/>
    <col min="16133" max="16133" width="17.88671875" style="34" customWidth="1"/>
    <col min="16134" max="16134" width="12.44140625" style="34" customWidth="1"/>
    <col min="16135" max="16384" width="10.33203125" style="34"/>
  </cols>
  <sheetData>
    <row r="1" spans="1:6" ht="30.75" customHeight="1" x14ac:dyDescent="0.15">
      <c r="A1" s="108" t="s">
        <v>57</v>
      </c>
      <c r="B1" s="108"/>
      <c r="C1" s="108"/>
      <c r="D1" s="108"/>
      <c r="E1" s="108"/>
      <c r="F1" s="108"/>
    </row>
    <row r="2" spans="1:6" s="37" customFormat="1" ht="46.35" customHeight="1" x14ac:dyDescent="0.15">
      <c r="A2" s="38" t="s">
        <v>27</v>
      </c>
      <c r="B2" s="38" t="s">
        <v>58</v>
      </c>
      <c r="C2" s="38" t="s">
        <v>59</v>
      </c>
      <c r="D2" s="39" t="s">
        <v>60</v>
      </c>
      <c r="E2" s="72" t="s">
        <v>61</v>
      </c>
      <c r="F2" s="39" t="s">
        <v>62</v>
      </c>
    </row>
    <row r="3" spans="1:6" ht="13.5" customHeight="1" x14ac:dyDescent="0.15">
      <c r="A3" s="40">
        <v>16</v>
      </c>
      <c r="B3" s="112" t="s">
        <v>63</v>
      </c>
      <c r="C3" s="41" t="s">
        <v>64</v>
      </c>
      <c r="D3" s="78"/>
      <c r="E3" s="51">
        <f t="shared" ref="E3:E19" si="0">D3*1.13</f>
        <v>0</v>
      </c>
      <c r="F3" s="77">
        <v>30</v>
      </c>
    </row>
    <row r="4" spans="1:6" ht="13.5" customHeight="1" x14ac:dyDescent="0.15">
      <c r="A4" s="40">
        <v>17</v>
      </c>
      <c r="B4" s="112"/>
      <c r="C4" s="41" t="s">
        <v>65</v>
      </c>
      <c r="D4" s="78"/>
      <c r="E4" s="51">
        <f t="shared" si="0"/>
        <v>0</v>
      </c>
      <c r="F4" s="77">
        <v>30</v>
      </c>
    </row>
    <row r="5" spans="1:6" ht="13.5" customHeight="1" x14ac:dyDescent="0.15">
      <c r="A5" s="40">
        <v>18</v>
      </c>
      <c r="B5" s="112"/>
      <c r="C5" s="41" t="s">
        <v>66</v>
      </c>
      <c r="D5" s="78"/>
      <c r="E5" s="51">
        <f t="shared" si="0"/>
        <v>0</v>
      </c>
      <c r="F5" s="77">
        <v>30</v>
      </c>
    </row>
    <row r="6" spans="1:6" ht="13.5" customHeight="1" x14ac:dyDescent="0.15">
      <c r="A6" s="40">
        <v>19</v>
      </c>
      <c r="B6" s="112"/>
      <c r="C6" s="41" t="s">
        <v>67</v>
      </c>
      <c r="D6" s="78"/>
      <c r="E6" s="51">
        <f t="shared" si="0"/>
        <v>0</v>
      </c>
      <c r="F6" s="77">
        <v>30</v>
      </c>
    </row>
    <row r="7" spans="1:6" ht="13.5" customHeight="1" x14ac:dyDescent="0.15">
      <c r="A7" s="40">
        <v>20</v>
      </c>
      <c r="B7" s="112"/>
      <c r="C7" s="41" t="s">
        <v>68</v>
      </c>
      <c r="D7" s="78"/>
      <c r="E7" s="51">
        <f t="shared" si="0"/>
        <v>0</v>
      </c>
      <c r="F7" s="77">
        <v>30</v>
      </c>
    </row>
    <row r="8" spans="1:6" ht="13.5" customHeight="1" x14ac:dyDescent="0.15">
      <c r="A8" s="40">
        <v>21</v>
      </c>
      <c r="B8" s="112"/>
      <c r="C8" s="41" t="s">
        <v>69</v>
      </c>
      <c r="D8" s="78"/>
      <c r="E8" s="51">
        <f t="shared" si="0"/>
        <v>0</v>
      </c>
      <c r="F8" s="77">
        <v>30</v>
      </c>
    </row>
    <row r="9" spans="1:6" ht="13.5" customHeight="1" x14ac:dyDescent="0.15">
      <c r="A9" s="40">
        <v>22</v>
      </c>
      <c r="B9" s="112"/>
      <c r="C9" s="41" t="s">
        <v>70</v>
      </c>
      <c r="D9" s="78"/>
      <c r="E9" s="51">
        <f t="shared" si="0"/>
        <v>0</v>
      </c>
      <c r="F9" s="77">
        <v>30</v>
      </c>
    </row>
    <row r="10" spans="1:6" ht="13.5" customHeight="1" x14ac:dyDescent="0.15">
      <c r="A10" s="40">
        <v>23</v>
      </c>
      <c r="B10" s="112"/>
      <c r="C10" s="41" t="s">
        <v>71</v>
      </c>
      <c r="D10" s="78"/>
      <c r="E10" s="51">
        <f t="shared" si="0"/>
        <v>0</v>
      </c>
      <c r="F10" s="77">
        <v>30</v>
      </c>
    </row>
    <row r="11" spans="1:6" ht="13.5" customHeight="1" x14ac:dyDescent="0.15">
      <c r="A11" s="40">
        <v>24</v>
      </c>
      <c r="B11" s="112"/>
      <c r="C11" s="41" t="s">
        <v>72</v>
      </c>
      <c r="D11" s="78"/>
      <c r="E11" s="51">
        <f t="shared" si="0"/>
        <v>0</v>
      </c>
      <c r="F11" s="77">
        <v>30</v>
      </c>
    </row>
    <row r="12" spans="1:6" ht="13.5" customHeight="1" x14ac:dyDescent="0.15">
      <c r="A12" s="40">
        <v>25</v>
      </c>
      <c r="B12" s="112"/>
      <c r="C12" s="41" t="s">
        <v>73</v>
      </c>
      <c r="D12" s="78"/>
      <c r="E12" s="51">
        <f t="shared" si="0"/>
        <v>0</v>
      </c>
      <c r="F12" s="77">
        <v>30</v>
      </c>
    </row>
    <row r="13" spans="1:6" ht="13.5" customHeight="1" x14ac:dyDescent="0.15">
      <c r="A13" s="40">
        <v>26</v>
      </c>
      <c r="B13" s="112"/>
      <c r="C13" s="41" t="s">
        <v>74</v>
      </c>
      <c r="D13" s="78"/>
      <c r="E13" s="51">
        <f t="shared" si="0"/>
        <v>0</v>
      </c>
      <c r="F13" s="77">
        <v>30</v>
      </c>
    </row>
    <row r="14" spans="1:6" ht="13.5" customHeight="1" x14ac:dyDescent="0.15">
      <c r="A14" s="40">
        <v>27</v>
      </c>
      <c r="B14" s="112"/>
      <c r="C14" s="41" t="s">
        <v>75</v>
      </c>
      <c r="D14" s="78"/>
      <c r="E14" s="51">
        <f t="shared" si="0"/>
        <v>0</v>
      </c>
      <c r="F14" s="77">
        <v>30</v>
      </c>
    </row>
    <row r="15" spans="1:6" ht="13.5" customHeight="1" x14ac:dyDescent="0.15">
      <c r="A15" s="40">
        <v>28</v>
      </c>
      <c r="B15" s="112"/>
      <c r="C15" s="41" t="s">
        <v>76</v>
      </c>
      <c r="D15" s="78"/>
      <c r="E15" s="51">
        <f t="shared" si="0"/>
        <v>0</v>
      </c>
      <c r="F15" s="77">
        <v>30</v>
      </c>
    </row>
    <row r="16" spans="1:6" ht="13.5" customHeight="1" x14ac:dyDescent="0.15">
      <c r="A16" s="40">
        <v>29</v>
      </c>
      <c r="B16" s="112"/>
      <c r="C16" s="41" t="s">
        <v>77</v>
      </c>
      <c r="D16" s="78"/>
      <c r="E16" s="51">
        <f t="shared" si="0"/>
        <v>0</v>
      </c>
      <c r="F16" s="77">
        <v>30</v>
      </c>
    </row>
    <row r="17" spans="1:6" ht="13.5" customHeight="1" x14ac:dyDescent="0.15">
      <c r="A17" s="40">
        <v>30</v>
      </c>
      <c r="B17" s="112"/>
      <c r="C17" s="41" t="s">
        <v>78</v>
      </c>
      <c r="D17" s="78"/>
      <c r="E17" s="51">
        <f t="shared" si="0"/>
        <v>0</v>
      </c>
      <c r="F17" s="77">
        <v>30</v>
      </c>
    </row>
    <row r="18" spans="1:6" ht="13.5" customHeight="1" x14ac:dyDescent="0.15">
      <c r="A18" s="40">
        <v>31</v>
      </c>
      <c r="B18" s="112"/>
      <c r="C18" s="41" t="s">
        <v>79</v>
      </c>
      <c r="D18" s="78"/>
      <c r="E18" s="51">
        <f t="shared" si="0"/>
        <v>0</v>
      </c>
      <c r="F18" s="77">
        <v>30</v>
      </c>
    </row>
    <row r="19" spans="1:6" ht="13.5" customHeight="1" x14ac:dyDescent="0.15">
      <c r="A19" s="40">
        <v>32</v>
      </c>
      <c r="B19" s="112"/>
      <c r="C19" s="41" t="s">
        <v>80</v>
      </c>
      <c r="D19" s="78"/>
      <c r="E19" s="51">
        <f t="shared" si="0"/>
        <v>0</v>
      </c>
      <c r="F19" s="77">
        <v>30</v>
      </c>
    </row>
    <row r="20" spans="1:6" ht="61.2" customHeight="1" x14ac:dyDescent="0.15">
      <c r="A20" s="109" t="s">
        <v>144</v>
      </c>
      <c r="B20" s="109"/>
      <c r="C20" s="110"/>
      <c r="D20" s="111"/>
      <c r="E20" s="110"/>
      <c r="F20" s="110"/>
    </row>
  </sheetData>
  <mergeCells count="3">
    <mergeCell ref="A1:F1"/>
    <mergeCell ref="A20:F20"/>
    <mergeCell ref="B3:B19"/>
  </mergeCells>
  <phoneticPr fontId="26" type="noConversion"/>
  <printOptions horizontalCentered="1"/>
  <pageMargins left="0.74803149606299213" right="0.59055118110236227" top="1.2204724409448819" bottom="1.1023622047244095" header="0.59055118110236227" footer="0.51181102362204722"/>
  <pageSetup paperSize="8" scale="165" fitToWidth="2" fitToHeight="0" orientation="landscape" r:id="rId1"/>
  <headerFooter alignWithMargins="0">
    <oddHeader>&amp;L&amp;"宋体,常规"附件&amp;"Arial,常规"1&amp;R&amp;"Times New Roman,常规"</oddHeader>
    <oddFooter>&amp;C第 &amp;P 页，共 &amp;N 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R6"/>
  <sheetViews>
    <sheetView workbookViewId="0">
      <pane ySplit="2" topLeftCell="A3" activePane="bottomLeft" state="frozen"/>
      <selection pane="bottomLeft" sqref="A1:G6"/>
    </sheetView>
  </sheetViews>
  <sheetFormatPr defaultColWidth="8.77734375" defaultRowHeight="14.4" x14ac:dyDescent="0.25"/>
  <cols>
    <col min="1" max="1" width="13.44140625" style="42" customWidth="1"/>
    <col min="2" max="2" width="25" style="42" customWidth="1"/>
    <col min="3" max="7" width="23.33203125" style="42" customWidth="1"/>
    <col min="8" max="16384" width="8.77734375" style="42"/>
  </cols>
  <sheetData>
    <row r="1" spans="1:122" ht="24.6" customHeight="1" x14ac:dyDescent="0.25">
      <c r="A1" s="113" t="s">
        <v>81</v>
      </c>
      <c r="B1" s="113"/>
      <c r="C1" s="113"/>
      <c r="D1" s="113"/>
      <c r="E1" s="113"/>
      <c r="F1" s="113"/>
      <c r="G1" s="113"/>
    </row>
    <row r="2" spans="1:122" ht="24.6" customHeight="1" x14ac:dyDescent="0.25">
      <c r="A2" s="43" t="s">
        <v>27</v>
      </c>
      <c r="B2" s="43">
        <v>1</v>
      </c>
      <c r="C2" s="43">
        <v>2</v>
      </c>
      <c r="D2" s="43">
        <v>3</v>
      </c>
      <c r="E2" s="43">
        <v>4</v>
      </c>
      <c r="F2" s="43">
        <v>5</v>
      </c>
      <c r="G2" s="43" t="s">
        <v>82</v>
      </c>
    </row>
    <row r="3" spans="1:122" s="44" customFormat="1" ht="228.6" customHeight="1" x14ac:dyDescent="0.25">
      <c r="A3" s="69" t="s">
        <v>83</v>
      </c>
      <c r="B3" s="70" t="s">
        <v>84</v>
      </c>
      <c r="C3" s="70" t="s">
        <v>85</v>
      </c>
      <c r="D3" s="70" t="s">
        <v>86</v>
      </c>
      <c r="E3" s="70"/>
      <c r="F3" s="70"/>
      <c r="G3" s="70"/>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row>
    <row r="4" spans="1:122" s="44" customFormat="1" ht="228.6" customHeight="1" x14ac:dyDescent="0.25">
      <c r="A4" s="69" t="s">
        <v>87</v>
      </c>
      <c r="B4" s="70" t="s">
        <v>88</v>
      </c>
      <c r="C4" s="70" t="s">
        <v>89</v>
      </c>
      <c r="D4" s="70" t="s">
        <v>90</v>
      </c>
      <c r="E4" s="70"/>
      <c r="F4" s="70"/>
      <c r="G4" s="70"/>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row>
    <row r="5" spans="1:122" ht="22.5" customHeight="1" x14ac:dyDescent="0.25">
      <c r="A5" s="114" t="s">
        <v>91</v>
      </c>
      <c r="B5" s="114"/>
      <c r="C5" s="114"/>
      <c r="D5" s="114"/>
      <c r="E5" s="114"/>
      <c r="F5" s="114"/>
      <c r="G5" s="114"/>
    </row>
    <row r="6" spans="1:122" ht="18.600000000000001" customHeight="1" x14ac:dyDescent="0.25">
      <c r="A6" s="115" t="s">
        <v>92</v>
      </c>
      <c r="B6" s="115"/>
      <c r="C6" s="115"/>
      <c r="D6" s="115"/>
      <c r="E6" s="115"/>
      <c r="F6" s="115"/>
      <c r="G6" s="115"/>
    </row>
  </sheetData>
  <mergeCells count="3">
    <mergeCell ref="A1:G1"/>
    <mergeCell ref="A5:G5"/>
    <mergeCell ref="A6:G6"/>
  </mergeCells>
  <phoneticPr fontId="26" type="noConversion"/>
  <printOptions horizontalCentered="1"/>
  <pageMargins left="0.70866141732283472" right="0.70866141732283472" top="1.1417322834645669" bottom="0.74803149606299213" header="0.31496062992125984" footer="0.31496062992125984"/>
  <pageSetup paperSize="8" scale="11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rangeList sheetStid="2" master=""/>
  <rangeList sheetStid="3" master="">
    <arrUserId title="区域1_1" rangeCreator="" othersAccessPermission="edit"/>
  </rangeList>
  <rangeList sheetStid="4" master=""/>
  <rangeList sheetStid="5" master=""/>
  <rangeList sheetStid="6"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2</vt:i4>
      </vt:variant>
    </vt:vector>
  </HeadingPairs>
  <TitlesOfParts>
    <vt:vector size="9" baseType="lpstr">
      <vt:lpstr>1 编制说明</vt:lpstr>
      <vt:lpstr>投标总价</vt:lpstr>
      <vt:lpstr>总价汇总表</vt:lpstr>
      <vt:lpstr>2 主材招标清单</vt:lpstr>
      <vt:lpstr>3 辅材单价分析表</vt:lpstr>
      <vt:lpstr>4 运费清单</vt:lpstr>
      <vt:lpstr>5 颜色及造型</vt:lpstr>
      <vt:lpstr>'4 运费清单'!Print_Area</vt:lpstr>
      <vt:lpstr>'5 颜色及造型'!Print_Area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DWHDA05.唐光睿</dc:creator>
  <cp:lastModifiedBy>User</cp:lastModifiedBy>
  <cp:lastPrinted>2023-04-21T10:31:11Z</cp:lastPrinted>
  <dcterms:created xsi:type="dcterms:W3CDTF">2015-09-16T02:33:00Z</dcterms:created>
  <dcterms:modified xsi:type="dcterms:W3CDTF">2023-05-05T01:53:37Z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3395C4927A1040A894615A102A7116A8</vt:lpwstr>
  </property>
</Properties>
</file>