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人力资源\2019\集团薪酬分配\2018年沿海集团领导人员薪酬分配\"/>
    </mc:Choice>
  </mc:AlternateContent>
  <xr:revisionPtr revIDLastSave="0" documentId="13_ncr:1_{84AB00AC-6BE7-48B5-81FF-1D149C5FC06D}" xr6:coauthVersionLast="45" xr6:coauthVersionMax="45" xr10:uidLastSave="{00000000-0000-0000-0000-000000000000}"/>
  <bookViews>
    <workbookView xWindow="-108" yWindow="-108" windowWidth="23256" windowHeight="12576" xr2:uid="{00000000-000D-0000-FFFF-FFFF00000000}"/>
  </bookViews>
  <sheets>
    <sheet name="空白表" sheetId="4"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4" l="1"/>
  <c r="W7" i="4"/>
  <c r="R15" i="4" l="1"/>
  <c r="Q15" i="4"/>
  <c r="P15" i="4"/>
  <c r="O15" i="4"/>
  <c r="N15" i="4"/>
  <c r="M15" i="4"/>
  <c r="K15" i="4"/>
  <c r="H15" i="4"/>
  <c r="E15" i="4"/>
  <c r="J14" i="4"/>
  <c r="L14" i="4" s="1"/>
  <c r="J13" i="4"/>
  <c r="L13" i="4" s="1"/>
  <c r="J12" i="4"/>
  <c r="L12" i="4" s="1"/>
  <c r="J11" i="4"/>
  <c r="L11" i="4" s="1"/>
  <c r="J10" i="4"/>
  <c r="L10" i="4" s="1"/>
  <c r="J9" i="4"/>
  <c r="L9" i="4" s="1"/>
  <c r="J8" i="4"/>
  <c r="L8" i="4" s="1"/>
  <c r="J7" i="4"/>
  <c r="S14" i="4" l="1"/>
  <c r="T14" i="4"/>
  <c r="S13" i="4"/>
  <c r="T13" i="4"/>
  <c r="S11" i="4"/>
  <c r="T11" i="4"/>
  <c r="S10" i="4"/>
  <c r="T10" i="4"/>
  <c r="T9" i="4"/>
  <c r="S9" i="4"/>
  <c r="T8" i="4"/>
  <c r="S8" i="4"/>
  <c r="J15" i="4"/>
  <c r="L7" i="4"/>
  <c r="L15" i="4" l="1"/>
  <c r="T15" i="4" s="1"/>
  <c r="S7" i="4"/>
  <c r="T7" i="4"/>
  <c r="S15" i="4"/>
</calcChain>
</file>

<file path=xl/sharedStrings.xml><?xml version="1.0" encoding="utf-8"?>
<sst xmlns="http://schemas.openxmlformats.org/spreadsheetml/2006/main" count="120" uniqueCount="61">
  <si>
    <t>备    注</t>
    <phoneticPr fontId="1" type="noConversion"/>
  </si>
  <si>
    <t>薪酬
审核
部门</t>
    <phoneticPr fontId="1" type="noConversion"/>
  </si>
  <si>
    <t>甲</t>
    <phoneticPr fontId="1" type="noConversion"/>
  </si>
  <si>
    <t>备注：</t>
    <phoneticPr fontId="1" type="noConversion"/>
  </si>
  <si>
    <t>增减
绝对额
（万元）</t>
    <phoneticPr fontId="1" type="noConversion"/>
  </si>
  <si>
    <t>增减
比例
（±%）</t>
    <phoneticPr fontId="1" type="noConversion"/>
  </si>
  <si>
    <t>住房
公积金
（万元）</t>
    <phoneticPr fontId="1" type="noConversion"/>
  </si>
  <si>
    <t>其他
项目
（万元）</t>
    <phoneticPr fontId="1" type="noConversion"/>
  </si>
  <si>
    <t>企业
年金
（万元）</t>
    <phoneticPr fontId="1" type="noConversion"/>
  </si>
  <si>
    <t>社会
保险
（万元）</t>
    <phoneticPr fontId="1" type="noConversion"/>
  </si>
  <si>
    <t>基本
年薪
（万元）</t>
    <phoneticPr fontId="1" type="noConversion"/>
  </si>
  <si>
    <t>绩效
年薪
（万元）</t>
    <phoneticPr fontId="1" type="noConversion"/>
  </si>
  <si>
    <t>其他
收入
（万元）</t>
    <phoneticPr fontId="1" type="noConversion"/>
  </si>
  <si>
    <t>应付
薪酬
（万元）</t>
    <phoneticPr fontId="1" type="noConversion"/>
  </si>
  <si>
    <t>任期激励
收入
（万元）</t>
    <phoneticPr fontId="1" type="noConversion"/>
  </si>
  <si>
    <t>公开
时间</t>
    <phoneticPr fontId="1" type="noConversion"/>
  </si>
  <si>
    <t>公开
渠道</t>
    <phoneticPr fontId="1" type="noConversion"/>
  </si>
  <si>
    <t>本企业
在岗职工
年均人数
(人）</t>
    <phoneticPr fontId="1" type="noConversion"/>
  </si>
  <si>
    <t>本企业
在岗职工
平均工资（万元）</t>
    <phoneticPr fontId="1" type="noConversion"/>
  </si>
  <si>
    <t>薪酬
合计
（万元）</t>
    <phoneticPr fontId="1" type="noConversion"/>
  </si>
  <si>
    <t>补充
医疗
保险
（万元）</t>
    <phoneticPr fontId="1" type="noConversion"/>
  </si>
  <si>
    <t>较上年
增减
幅度（±%）</t>
    <phoneticPr fontId="1" type="noConversion"/>
  </si>
  <si>
    <t xml:space="preserve">    3、“本企业在岗职工年年均人数”及“本企业在岗职工平均工资”均不含市管企业负责人、劳务派遣人员的人数和工资收入。</t>
    <phoneticPr fontId="1" type="noConversion"/>
  </si>
  <si>
    <t xml:space="preserve">    1、填报范围：市管企业中纳入年薪考核的全部企业负责人。</t>
    <phoneticPr fontId="1" type="noConversion"/>
  </si>
  <si>
    <t xml:space="preserve">    4、第3栏“其他收入”是指根据国家和省规定领取的由地方政府或有关部门发放的奖金及实物奖励。</t>
    <phoneticPr fontId="1" type="noConversion"/>
  </si>
  <si>
    <t xml:space="preserve">    5、第18栏“公开时间”具体到年月日；第19栏“公开渠道”需明确具体公开的媒体或网站。</t>
    <phoneticPr fontId="1" type="noConversion"/>
  </si>
  <si>
    <t>编
号</t>
    <phoneticPr fontId="1" type="noConversion"/>
  </si>
  <si>
    <t>所属
行业</t>
    <phoneticPr fontId="1" type="noConversion"/>
  </si>
  <si>
    <t>企
业
负
责
人
总
数</t>
    <phoneticPr fontId="1" type="noConversion"/>
  </si>
  <si>
    <t>绩效年薪调节系数</t>
    <phoneticPr fontId="1" type="noConversion"/>
  </si>
  <si>
    <t>绩效年薪</t>
    <phoneticPr fontId="1" type="noConversion"/>
  </si>
  <si>
    <t>考核评
价系数</t>
    <phoneticPr fontId="1" type="noConversion"/>
  </si>
  <si>
    <t>姓   名</t>
    <phoneticPr fontId="1" type="noConversion"/>
  </si>
  <si>
    <t>合计</t>
    <phoneticPr fontId="1" type="noConversion"/>
  </si>
  <si>
    <t xml:space="preserve">    6、表格中数量关系：8=3+6+7   10=8+9   17=10-16   18=17/16*100%</t>
    <phoneticPr fontId="1" type="noConversion"/>
  </si>
  <si>
    <r>
      <rPr>
        <b/>
        <sz val="22"/>
        <color rgb="FF000000"/>
        <rFont val="宋体"/>
        <family val="3"/>
        <charset val="134"/>
      </rPr>
      <t>南通市市管企业负责人</t>
    </r>
    <r>
      <rPr>
        <b/>
        <sz val="22"/>
        <color rgb="FF000000"/>
        <rFont val="Inherit"/>
        <family val="1"/>
      </rPr>
      <t>2018</t>
    </r>
    <r>
      <rPr>
        <b/>
        <sz val="22"/>
        <color rgb="FF000000"/>
        <rFont val="宋体"/>
        <family val="3"/>
        <charset val="134"/>
      </rPr>
      <t>年度薪酬分配情况表</t>
    </r>
    <phoneticPr fontId="1" type="noConversion"/>
  </si>
  <si>
    <t>企业主要负责人2018年度薪酬分配情况</t>
    <phoneticPr fontId="1" type="noConversion"/>
  </si>
  <si>
    <t>2018年度福利性待遇单位缴存部分</t>
    <phoneticPr fontId="1" type="noConversion"/>
  </si>
  <si>
    <t>2018年总薪酬较2017年增减</t>
    <phoneticPr fontId="1" type="noConversion"/>
  </si>
  <si>
    <t>2018年在岗职工工资水平</t>
    <phoneticPr fontId="1" type="noConversion"/>
  </si>
  <si>
    <t>2018年薪酬信息公开情况</t>
    <phoneticPr fontId="1" type="noConversion"/>
  </si>
  <si>
    <t xml:space="preserve">    2、“2018年在岗职工工资水平”按照集团（公司）合并报表统计口径分析填列。</t>
    <phoneticPr fontId="1" type="noConversion"/>
  </si>
  <si>
    <t xml:space="preserve">      填报联系人：                       联系电话：                         填报日期：2019年   月    日</t>
    <phoneticPr fontId="1" type="noConversion"/>
  </si>
  <si>
    <t>2017年
实际年薪
（万元）</t>
    <phoneticPr fontId="1" type="noConversion"/>
  </si>
  <si>
    <t>-</t>
    <phoneticPr fontId="1" type="noConversion"/>
  </si>
  <si>
    <t>高红宇</t>
    <phoneticPr fontId="1" type="noConversion"/>
  </si>
  <si>
    <t>刘建</t>
    <phoneticPr fontId="1" type="noConversion"/>
  </si>
  <si>
    <t>朱振宇</t>
    <phoneticPr fontId="1" type="noConversion"/>
  </si>
  <si>
    <t>陆雁</t>
    <phoneticPr fontId="1" type="noConversion"/>
  </si>
  <si>
    <t>朱一林</t>
    <phoneticPr fontId="1" type="noConversion"/>
  </si>
  <si>
    <t>徐亚琴</t>
    <phoneticPr fontId="1" type="noConversion"/>
  </si>
  <si>
    <t>王玉莲</t>
    <phoneticPr fontId="1" type="noConversion"/>
  </si>
  <si>
    <t>许映斌</t>
    <phoneticPr fontId="1" type="noConversion"/>
  </si>
  <si>
    <t>国资委</t>
    <phoneticPr fontId="1" type="noConversion"/>
  </si>
  <si>
    <t>沿海集团官网</t>
    <phoneticPr fontId="1" type="noConversion"/>
  </si>
  <si>
    <t>2018-12-30前</t>
    <phoneticPr fontId="1" type="noConversion"/>
  </si>
  <si>
    <t xml:space="preserve"> 企业名称：南通沿海开发集团有限公司</t>
    <phoneticPr fontId="1" type="noConversion"/>
  </si>
  <si>
    <t>-</t>
    <phoneticPr fontId="1" type="noConversion"/>
  </si>
  <si>
    <t>7月任职</t>
    <phoneticPr fontId="1" type="noConversion"/>
  </si>
  <si>
    <t>2018年11月入职</t>
    <phoneticPr fontId="1" type="noConversion"/>
  </si>
  <si>
    <t>5月离职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</si>
</sst>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yyyy&quot;年&quot;m&quot;月&quot;d&quot;日&quot;;@"/>
    <numFmt numFmtId="178" formatCode="0_ "/>
    <numFmt numFmtId="179" formatCode="0_);[Red]\(0\)"/>
  </numFmts>
  <fonts count="11">
    <font>
      <sz val="11"/>
      <color theme="1"/>
      <name val="宋体"/>
      <family val="2"/>
      <charset val="134"/>
      <scheme val="minor"/>
    </font>
    <font>
      <sz val="9"/>
      <name val="宋体"/>
      <family val="2"/>
      <charset val="134"/>
      <scheme val="minor"/>
    </font>
    <font>
      <b/>
      <sz val="22"/>
      <color rgb="FF000000"/>
      <name val="Inherit"/>
      <family val="1"/>
    </font>
    <font>
      <b/>
      <sz val="22"/>
      <color rgb="FF000000"/>
      <name val="宋体"/>
      <family val="3"/>
      <charset val="134"/>
    </font>
    <font>
      <sz val="12"/>
      <color theme="1"/>
      <name val="宋体"/>
      <family val="2"/>
      <charset val="134"/>
      <scheme val="minor"/>
    </font>
    <font>
      <sz val="12"/>
      <color theme="1"/>
      <name val="宋体"/>
      <family val="3"/>
      <charset val="134"/>
      <scheme val="minor"/>
    </font>
    <font>
      <sz val="12"/>
      <color theme="1"/>
      <name val="仿宋"/>
      <family val="3"/>
      <charset val="134"/>
    </font>
    <font>
      <sz val="10"/>
      <color theme="1"/>
      <name val="宋体"/>
      <family val="3"/>
      <charset val="134"/>
      <scheme val="minor"/>
    </font>
    <font>
      <sz val="12"/>
      <name val="宋体"/>
      <family val="3"/>
      <charset val="134"/>
    </font>
    <font>
      <sz val="11"/>
      <name val="仿宋"/>
      <family val="3"/>
      <charset val="134"/>
    </font>
    <font>
      <sz val="11"/>
      <color theme="1"/>
      <name val="宋体"/>
      <family val="2"/>
      <charset val="13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8" fillId="0" borderId="0"/>
    <xf numFmtId="9" fontId="10" fillId="0" borderId="0" applyFont="0" applyFill="0" applyBorder="0" applyAlignment="0" applyProtection="0">
      <alignment vertical="center"/>
    </xf>
  </cellStyleXfs>
  <cellXfs count="50">
    <xf numFmtId="0" fontId="0" fillId="0" borderId="0" xfId="0">
      <alignment vertical="center"/>
    </xf>
    <xf numFmtId="0" fontId="5" fillId="0" borderId="0" xfId="0" applyFo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vertical="center" shrinkToFi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shrinkToFit="1"/>
    </xf>
    <xf numFmtId="176"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10" fontId="6" fillId="0" borderId="1" xfId="0" applyNumberFormat="1" applyFont="1" applyBorder="1" applyAlignment="1">
      <alignment horizontal="center" vertical="center" shrinkToFit="1"/>
    </xf>
    <xf numFmtId="0" fontId="0" fillId="0" borderId="1" xfId="0" applyBorder="1" applyAlignment="1">
      <alignment vertical="center" shrinkToFi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1" xfId="1" applyFont="1" applyBorder="1" applyAlignment="1">
      <alignment horizontal="center" vertical="center" shrinkToFit="1"/>
    </xf>
    <xf numFmtId="179" fontId="9" fillId="0" borderId="1" xfId="1" applyNumberFormat="1" applyFont="1" applyBorder="1" applyAlignment="1">
      <alignment horizontal="center" vertical="center" shrinkToFit="1"/>
    </xf>
    <xf numFmtId="179" fontId="9" fillId="0" borderId="1" xfId="1" applyNumberFormat="1" applyFont="1" applyFill="1" applyBorder="1" applyAlignment="1">
      <alignment horizontal="center" vertical="center" shrinkToFit="1"/>
    </xf>
    <xf numFmtId="176" fontId="6" fillId="0" borderId="1" xfId="0" applyNumberFormat="1" applyFont="1" applyBorder="1" applyAlignment="1">
      <alignment horizontal="center" vertical="center"/>
    </xf>
    <xf numFmtId="0" fontId="7" fillId="0" borderId="3" xfId="0" applyFont="1" applyBorder="1" applyAlignment="1">
      <alignment vertical="center"/>
    </xf>
    <xf numFmtId="9" fontId="6" fillId="0" borderId="1" xfId="2" applyFont="1" applyBorder="1" applyAlignment="1">
      <alignment horizontal="center" vertical="center" wrapText="1"/>
    </xf>
    <xf numFmtId="10" fontId="6" fillId="0" borderId="1" xfId="2" applyNumberFormat="1" applyFont="1" applyBorder="1" applyAlignment="1">
      <alignment horizontal="center" vertical="center" wrapText="1"/>
    </xf>
    <xf numFmtId="176" fontId="6" fillId="0" borderId="1" xfId="2" applyNumberFormat="1"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cellXfs>
  <cellStyles count="3">
    <cellStyle name="百分比" xfId="2" builtinId="5"/>
    <cellStyle name="常规" xfId="0" builtinId="0"/>
    <cellStyle name="常规_Sheet1_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6"/>
  <sheetViews>
    <sheetView tabSelected="1" topLeftCell="A4" workbookViewId="0">
      <selection activeCell="S15" sqref="S15"/>
    </sheetView>
  </sheetViews>
  <sheetFormatPr defaultRowHeight="14.4"/>
  <cols>
    <col min="1" max="1" width="10.88671875" customWidth="1"/>
    <col min="2" max="3" width="6.109375" customWidth="1"/>
    <col min="4" max="4" width="9.88671875" hidden="1" customWidth="1"/>
    <col min="5" max="8" width="9.33203125" customWidth="1"/>
    <col min="9" max="19" width="8.88671875" customWidth="1"/>
    <col min="20" max="20" width="8.5546875" customWidth="1"/>
    <col min="21" max="21" width="9.44140625" customWidth="1"/>
    <col min="22" max="22" width="9.109375" customWidth="1"/>
    <col min="23" max="24" width="8.77734375" customWidth="1"/>
    <col min="25" max="25" width="13.44140625" customWidth="1"/>
    <col min="26" max="26" width="9" customWidth="1"/>
    <col min="27" max="27" width="9.77734375" customWidth="1"/>
  </cols>
  <sheetData>
    <row r="1" spans="1:27" ht="39" customHeight="1">
      <c r="A1" s="27" t="s">
        <v>35</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s="1" customFormat="1" ht="26.25" customHeight="1">
      <c r="A2" s="28" t="s">
        <v>56</v>
      </c>
      <c r="B2" s="28"/>
      <c r="C2" s="28"/>
      <c r="D2" s="28"/>
      <c r="E2" s="28"/>
      <c r="F2" s="28"/>
      <c r="G2" s="28"/>
      <c r="H2" s="28"/>
      <c r="I2" s="28"/>
      <c r="J2" s="28"/>
      <c r="K2" s="28"/>
      <c r="L2" s="28"/>
      <c r="M2" s="28"/>
      <c r="AA2" s="2"/>
    </row>
    <row r="3" spans="1:27" s="1" customFormat="1" ht="28.5" customHeight="1">
      <c r="A3" s="29" t="s">
        <v>32</v>
      </c>
      <c r="B3" s="32" t="s">
        <v>26</v>
      </c>
      <c r="C3" s="32" t="s">
        <v>27</v>
      </c>
      <c r="D3" s="32" t="s">
        <v>28</v>
      </c>
      <c r="E3" s="35" t="s">
        <v>36</v>
      </c>
      <c r="F3" s="35"/>
      <c r="G3" s="35"/>
      <c r="H3" s="35"/>
      <c r="I3" s="35"/>
      <c r="J3" s="35"/>
      <c r="K3" s="35"/>
      <c r="L3" s="35"/>
      <c r="M3" s="35" t="s">
        <v>37</v>
      </c>
      <c r="N3" s="35"/>
      <c r="O3" s="35"/>
      <c r="P3" s="35"/>
      <c r="Q3" s="35"/>
      <c r="R3" s="35" t="s">
        <v>38</v>
      </c>
      <c r="S3" s="35"/>
      <c r="T3" s="35"/>
      <c r="U3" s="35" t="s">
        <v>39</v>
      </c>
      <c r="V3" s="35"/>
      <c r="W3" s="35"/>
      <c r="X3" s="35" t="s">
        <v>40</v>
      </c>
      <c r="Y3" s="35"/>
      <c r="Z3" s="36" t="s">
        <v>1</v>
      </c>
      <c r="AA3" s="39" t="s">
        <v>0</v>
      </c>
    </row>
    <row r="4" spans="1:27" s="1" customFormat="1" ht="32.25" customHeight="1">
      <c r="A4" s="30"/>
      <c r="B4" s="33"/>
      <c r="C4" s="33"/>
      <c r="D4" s="33"/>
      <c r="E4" s="36" t="s">
        <v>10</v>
      </c>
      <c r="F4" s="42" t="s">
        <v>30</v>
      </c>
      <c r="G4" s="43"/>
      <c r="H4" s="44"/>
      <c r="I4" s="36" t="s">
        <v>12</v>
      </c>
      <c r="J4" s="36" t="s">
        <v>13</v>
      </c>
      <c r="K4" s="36" t="s">
        <v>14</v>
      </c>
      <c r="L4" s="36" t="s">
        <v>19</v>
      </c>
      <c r="M4" s="36" t="s">
        <v>9</v>
      </c>
      <c r="N4" s="36" t="s">
        <v>8</v>
      </c>
      <c r="O4" s="36" t="s">
        <v>20</v>
      </c>
      <c r="P4" s="36" t="s">
        <v>6</v>
      </c>
      <c r="Q4" s="36" t="s">
        <v>7</v>
      </c>
      <c r="R4" s="36" t="s">
        <v>43</v>
      </c>
      <c r="S4" s="36" t="s">
        <v>4</v>
      </c>
      <c r="T4" s="36" t="s">
        <v>5</v>
      </c>
      <c r="U4" s="36" t="s">
        <v>17</v>
      </c>
      <c r="V4" s="36" t="s">
        <v>18</v>
      </c>
      <c r="W4" s="36" t="s">
        <v>21</v>
      </c>
      <c r="X4" s="36" t="s">
        <v>15</v>
      </c>
      <c r="Y4" s="36" t="s">
        <v>16</v>
      </c>
      <c r="Z4" s="37"/>
      <c r="AA4" s="40"/>
    </row>
    <row r="5" spans="1:27" s="1" customFormat="1" ht="48.75" customHeight="1">
      <c r="A5" s="31"/>
      <c r="B5" s="34"/>
      <c r="C5" s="34"/>
      <c r="D5" s="34"/>
      <c r="E5" s="38"/>
      <c r="F5" s="3" t="s">
        <v>31</v>
      </c>
      <c r="G5" s="3" t="s">
        <v>29</v>
      </c>
      <c r="H5" s="3" t="s">
        <v>11</v>
      </c>
      <c r="I5" s="38"/>
      <c r="J5" s="38"/>
      <c r="K5" s="38"/>
      <c r="L5" s="38"/>
      <c r="M5" s="38"/>
      <c r="N5" s="38"/>
      <c r="O5" s="38"/>
      <c r="P5" s="38"/>
      <c r="Q5" s="38"/>
      <c r="R5" s="38"/>
      <c r="S5" s="38"/>
      <c r="T5" s="38"/>
      <c r="U5" s="38"/>
      <c r="V5" s="38"/>
      <c r="W5" s="38"/>
      <c r="X5" s="38"/>
      <c r="Y5" s="38"/>
      <c r="Z5" s="38"/>
      <c r="AA5" s="41"/>
    </row>
    <row r="6" spans="1:27" s="1" customFormat="1" ht="25.5" customHeight="1">
      <c r="A6" s="18" t="s">
        <v>2</v>
      </c>
      <c r="B6" s="18"/>
      <c r="C6" s="18">
        <v>1</v>
      </c>
      <c r="D6" s="18">
        <v>2</v>
      </c>
      <c r="E6" s="17">
        <v>3</v>
      </c>
      <c r="F6" s="17">
        <v>4</v>
      </c>
      <c r="G6" s="17">
        <v>5</v>
      </c>
      <c r="H6" s="17">
        <v>6</v>
      </c>
      <c r="I6" s="17">
        <v>7</v>
      </c>
      <c r="J6" s="18">
        <v>8</v>
      </c>
      <c r="K6" s="17">
        <v>9</v>
      </c>
      <c r="L6" s="17">
        <v>10</v>
      </c>
      <c r="M6" s="17">
        <v>11</v>
      </c>
      <c r="N6" s="17">
        <v>12</v>
      </c>
      <c r="O6" s="17">
        <v>13</v>
      </c>
      <c r="P6" s="18">
        <v>14</v>
      </c>
      <c r="Q6" s="17">
        <v>15</v>
      </c>
      <c r="R6" s="17">
        <v>16</v>
      </c>
      <c r="S6" s="17">
        <v>17</v>
      </c>
      <c r="T6" s="17">
        <v>18</v>
      </c>
      <c r="U6" s="17">
        <v>19</v>
      </c>
      <c r="V6" s="18">
        <v>20</v>
      </c>
      <c r="W6" s="17">
        <v>21</v>
      </c>
      <c r="X6" s="17">
        <v>22</v>
      </c>
      <c r="Y6" s="17">
        <v>23</v>
      </c>
      <c r="Z6" s="17">
        <v>24</v>
      </c>
      <c r="AA6" s="3">
        <v>25</v>
      </c>
    </row>
    <row r="7" spans="1:27" s="1" customFormat="1" ht="25.5" customHeight="1">
      <c r="A7" s="19" t="s">
        <v>45</v>
      </c>
      <c r="B7" s="14"/>
      <c r="C7" s="14"/>
      <c r="D7" s="14"/>
      <c r="E7" s="11">
        <v>16.8</v>
      </c>
      <c r="F7" s="11" t="s">
        <v>44</v>
      </c>
      <c r="G7" s="11" t="s">
        <v>44</v>
      </c>
      <c r="H7" s="7">
        <v>30.68</v>
      </c>
      <c r="I7" s="7">
        <v>0</v>
      </c>
      <c r="J7" s="7">
        <f>E7+H7+I7</f>
        <v>47.480000000000004</v>
      </c>
      <c r="K7" s="7">
        <v>14.24</v>
      </c>
      <c r="L7" s="7">
        <f>J7+K7</f>
        <v>61.720000000000006</v>
      </c>
      <c r="M7" s="7">
        <v>6.13</v>
      </c>
      <c r="N7" s="7">
        <v>3.07</v>
      </c>
      <c r="O7" s="7">
        <v>0</v>
      </c>
      <c r="P7" s="7">
        <v>2.48</v>
      </c>
      <c r="Q7" s="7">
        <v>0</v>
      </c>
      <c r="R7" s="7">
        <v>7.8120000000000003</v>
      </c>
      <c r="S7" s="26">
        <f>L7-R7</f>
        <v>53.908000000000008</v>
      </c>
      <c r="T7" s="25">
        <f>(L7-R7)/R7</f>
        <v>6.900665642601127</v>
      </c>
      <c r="U7" s="7">
        <v>82.75</v>
      </c>
      <c r="V7" s="11">
        <v>13.1</v>
      </c>
      <c r="W7" s="24">
        <f>(V7-11.42)/11.42</f>
        <v>0.14711033274956214</v>
      </c>
      <c r="X7" s="10" t="s">
        <v>55</v>
      </c>
      <c r="Y7" s="8" t="s">
        <v>54</v>
      </c>
      <c r="Z7" s="9" t="s">
        <v>53</v>
      </c>
      <c r="AA7" s="5" t="s">
        <v>59</v>
      </c>
    </row>
    <row r="8" spans="1:27" s="1" customFormat="1" ht="25.5" customHeight="1">
      <c r="A8" s="20" t="s">
        <v>46</v>
      </c>
      <c r="B8" s="14"/>
      <c r="C8" s="14"/>
      <c r="D8" s="14"/>
      <c r="E8" s="11">
        <v>13.51</v>
      </c>
      <c r="F8" s="11" t="s">
        <v>44</v>
      </c>
      <c r="G8" s="11" t="s">
        <v>44</v>
      </c>
      <c r="H8" s="7">
        <v>24.67</v>
      </c>
      <c r="I8" s="7">
        <v>0</v>
      </c>
      <c r="J8" s="7">
        <f t="shared" ref="J8:J14" si="0">E8+H8+I8</f>
        <v>38.18</v>
      </c>
      <c r="K8" s="7">
        <v>11.45</v>
      </c>
      <c r="L8" s="7">
        <f t="shared" ref="L8:L14" si="1">J8+K8</f>
        <v>49.629999999999995</v>
      </c>
      <c r="M8" s="7">
        <v>6.13</v>
      </c>
      <c r="N8" s="11">
        <v>3.04</v>
      </c>
      <c r="O8" s="7">
        <v>0</v>
      </c>
      <c r="P8" s="7">
        <v>2.48</v>
      </c>
      <c r="Q8" s="7">
        <v>0</v>
      </c>
      <c r="R8" s="7">
        <v>42.048000000000002</v>
      </c>
      <c r="S8" s="26">
        <f>L8-R8</f>
        <v>7.5819999999999936</v>
      </c>
      <c r="T8" s="25">
        <f>(L8-R8)/R8</f>
        <v>0.18031773211567717</v>
      </c>
      <c r="U8" s="12" t="s">
        <v>44</v>
      </c>
      <c r="V8" s="12" t="s">
        <v>44</v>
      </c>
      <c r="W8" s="12" t="s">
        <v>44</v>
      </c>
      <c r="X8" s="12" t="s">
        <v>44</v>
      </c>
      <c r="Y8" s="12" t="s">
        <v>44</v>
      </c>
      <c r="Z8" s="12" t="s">
        <v>44</v>
      </c>
      <c r="AA8" s="5"/>
    </row>
    <row r="9" spans="1:27" s="1" customFormat="1" ht="25.5" customHeight="1">
      <c r="A9" s="20" t="s">
        <v>47</v>
      </c>
      <c r="B9" s="14"/>
      <c r="C9" s="14"/>
      <c r="D9" s="14"/>
      <c r="E9" s="22">
        <v>13.31</v>
      </c>
      <c r="F9" s="11" t="s">
        <v>44</v>
      </c>
      <c r="G9" s="11" t="s">
        <v>44</v>
      </c>
      <c r="H9" s="7">
        <v>24.3</v>
      </c>
      <c r="I9" s="7">
        <v>0</v>
      </c>
      <c r="J9" s="7">
        <f t="shared" si="0"/>
        <v>37.61</v>
      </c>
      <c r="K9" s="7">
        <v>11.28</v>
      </c>
      <c r="L9" s="7">
        <f t="shared" si="1"/>
        <v>48.89</v>
      </c>
      <c r="M9" s="7">
        <v>6.13</v>
      </c>
      <c r="N9" s="11">
        <v>3.03</v>
      </c>
      <c r="O9" s="7">
        <v>0</v>
      </c>
      <c r="P9" s="7">
        <v>2.48</v>
      </c>
      <c r="Q9" s="7">
        <v>0</v>
      </c>
      <c r="R9" s="7">
        <v>42.048000000000002</v>
      </c>
      <c r="S9" s="26">
        <f t="shared" ref="S9:S14" si="2">L9-R9</f>
        <v>6.8419999999999987</v>
      </c>
      <c r="T9" s="25">
        <f t="shared" ref="T9:T15" si="3">(L9-R9)/R9</f>
        <v>0.16271879756468793</v>
      </c>
      <c r="U9" s="12" t="s">
        <v>44</v>
      </c>
      <c r="V9" s="12" t="s">
        <v>44</v>
      </c>
      <c r="W9" s="12" t="s">
        <v>44</v>
      </c>
      <c r="X9" s="12" t="s">
        <v>44</v>
      </c>
      <c r="Y9" s="12" t="s">
        <v>44</v>
      </c>
      <c r="Z9" s="12" t="s">
        <v>44</v>
      </c>
      <c r="AA9" s="4"/>
    </row>
    <row r="10" spans="1:27" s="1" customFormat="1" ht="25.5" customHeight="1">
      <c r="A10" s="20" t="s">
        <v>48</v>
      </c>
      <c r="B10" s="14"/>
      <c r="C10" s="14"/>
      <c r="D10" s="14"/>
      <c r="E10" s="22">
        <v>13.49</v>
      </c>
      <c r="F10" s="11" t="s">
        <v>44</v>
      </c>
      <c r="G10" s="11" t="s">
        <v>44</v>
      </c>
      <c r="H10" s="7">
        <v>24.64</v>
      </c>
      <c r="I10" s="7">
        <v>0</v>
      </c>
      <c r="J10" s="7">
        <f t="shared" si="0"/>
        <v>38.130000000000003</v>
      </c>
      <c r="K10" s="7">
        <v>11.43</v>
      </c>
      <c r="L10" s="7">
        <f t="shared" si="1"/>
        <v>49.56</v>
      </c>
      <c r="M10" s="7">
        <v>6.13</v>
      </c>
      <c r="N10" s="11">
        <v>3.03</v>
      </c>
      <c r="O10" s="7">
        <v>0</v>
      </c>
      <c r="P10" s="7">
        <v>2.48</v>
      </c>
      <c r="Q10" s="7">
        <v>0</v>
      </c>
      <c r="R10" s="7">
        <v>42.048000000000002</v>
      </c>
      <c r="S10" s="26">
        <f t="shared" si="2"/>
        <v>7.5120000000000005</v>
      </c>
      <c r="T10" s="25">
        <f t="shared" si="3"/>
        <v>0.17865296803652969</v>
      </c>
      <c r="U10" s="12" t="s">
        <v>44</v>
      </c>
      <c r="V10" s="12" t="s">
        <v>44</v>
      </c>
      <c r="W10" s="12" t="s">
        <v>44</v>
      </c>
      <c r="X10" s="12" t="s">
        <v>44</v>
      </c>
      <c r="Y10" s="12" t="s">
        <v>44</v>
      </c>
      <c r="Z10" s="12" t="s">
        <v>44</v>
      </c>
      <c r="AA10" s="16"/>
    </row>
    <row r="11" spans="1:27" s="1" customFormat="1" ht="25.5" customHeight="1">
      <c r="A11" s="20" t="s">
        <v>49</v>
      </c>
      <c r="B11" s="14"/>
      <c r="C11" s="13"/>
      <c r="D11" s="14"/>
      <c r="E11" s="22">
        <v>13.31</v>
      </c>
      <c r="F11" s="11" t="s">
        <v>44</v>
      </c>
      <c r="G11" s="11" t="s">
        <v>44</v>
      </c>
      <c r="H11" s="7">
        <v>24.3</v>
      </c>
      <c r="I11" s="7">
        <v>0</v>
      </c>
      <c r="J11" s="7">
        <f t="shared" si="0"/>
        <v>37.61</v>
      </c>
      <c r="K11" s="7">
        <v>11.28</v>
      </c>
      <c r="L11" s="7">
        <f t="shared" si="1"/>
        <v>48.89</v>
      </c>
      <c r="M11" s="7">
        <v>6.13</v>
      </c>
      <c r="N11" s="7">
        <v>2.6</v>
      </c>
      <c r="O11" s="7">
        <v>0</v>
      </c>
      <c r="P11" s="7">
        <v>2.48</v>
      </c>
      <c r="Q11" s="7">
        <v>0</v>
      </c>
      <c r="R11" s="7">
        <v>42.048000000000002</v>
      </c>
      <c r="S11" s="26">
        <f t="shared" si="2"/>
        <v>6.8419999999999987</v>
      </c>
      <c r="T11" s="25">
        <f t="shared" si="3"/>
        <v>0.16271879756468793</v>
      </c>
      <c r="U11" s="12" t="s">
        <v>44</v>
      </c>
      <c r="V11" s="12" t="s">
        <v>44</v>
      </c>
      <c r="W11" s="12" t="s">
        <v>44</v>
      </c>
      <c r="X11" s="12" t="s">
        <v>44</v>
      </c>
      <c r="Y11" s="12" t="s">
        <v>44</v>
      </c>
      <c r="Z11" s="12" t="s">
        <v>44</v>
      </c>
      <c r="AA11" s="6"/>
    </row>
    <row r="12" spans="1:27" s="1" customFormat="1" ht="25.5" customHeight="1">
      <c r="A12" s="20" t="s">
        <v>50</v>
      </c>
      <c r="B12" s="14"/>
      <c r="C12" s="14"/>
      <c r="D12" s="14"/>
      <c r="E12" s="22">
        <v>5.75</v>
      </c>
      <c r="F12" s="11" t="s">
        <v>44</v>
      </c>
      <c r="G12" s="11" t="s">
        <v>44</v>
      </c>
      <c r="H12" s="7">
        <v>12.43</v>
      </c>
      <c r="I12" s="7">
        <v>0</v>
      </c>
      <c r="J12" s="7">
        <f t="shared" si="0"/>
        <v>18.18</v>
      </c>
      <c r="K12" s="7">
        <v>5.77</v>
      </c>
      <c r="L12" s="7">
        <f t="shared" si="1"/>
        <v>23.95</v>
      </c>
      <c r="M12" s="7">
        <v>2.09</v>
      </c>
      <c r="N12" s="7">
        <v>0.82</v>
      </c>
      <c r="O12" s="7">
        <v>0</v>
      </c>
      <c r="P12" s="7">
        <v>0.84</v>
      </c>
      <c r="Q12" s="7">
        <v>0</v>
      </c>
      <c r="R12" s="12" t="s">
        <v>44</v>
      </c>
      <c r="S12" s="26" t="s">
        <v>57</v>
      </c>
      <c r="T12" s="12" t="s">
        <v>44</v>
      </c>
      <c r="U12" s="12" t="s">
        <v>44</v>
      </c>
      <c r="V12" s="12" t="s">
        <v>44</v>
      </c>
      <c r="W12" s="12" t="s">
        <v>44</v>
      </c>
      <c r="X12" s="12" t="s">
        <v>44</v>
      </c>
      <c r="Y12" s="12" t="s">
        <v>44</v>
      </c>
      <c r="Z12" s="12" t="s">
        <v>44</v>
      </c>
      <c r="AA12" s="23" t="s">
        <v>58</v>
      </c>
    </row>
    <row r="13" spans="1:27" s="1" customFormat="1" ht="25.5" customHeight="1">
      <c r="A13" s="21" t="s">
        <v>51</v>
      </c>
      <c r="B13" s="14"/>
      <c r="C13" s="14"/>
      <c r="D13" s="14"/>
      <c r="E13" s="22">
        <v>11.82</v>
      </c>
      <c r="F13" s="11" t="s">
        <v>44</v>
      </c>
      <c r="G13" s="11" t="s">
        <v>44</v>
      </c>
      <c r="H13" s="7">
        <v>21.59</v>
      </c>
      <c r="I13" s="7">
        <v>0</v>
      </c>
      <c r="J13" s="7">
        <f t="shared" si="0"/>
        <v>33.409999999999997</v>
      </c>
      <c r="K13" s="7">
        <v>10.02</v>
      </c>
      <c r="L13" s="7">
        <f t="shared" si="1"/>
        <v>43.429999999999993</v>
      </c>
      <c r="M13" s="11">
        <v>6.13</v>
      </c>
      <c r="N13" s="7">
        <v>2.25</v>
      </c>
      <c r="O13" s="7">
        <v>0</v>
      </c>
      <c r="P13" s="7">
        <v>2.48</v>
      </c>
      <c r="Q13" s="7">
        <v>0</v>
      </c>
      <c r="R13" s="7">
        <v>31.536000000000001</v>
      </c>
      <c r="S13" s="26">
        <f t="shared" si="2"/>
        <v>11.893999999999991</v>
      </c>
      <c r="T13" s="25">
        <f t="shared" si="3"/>
        <v>0.3771562658548957</v>
      </c>
      <c r="U13" s="12" t="s">
        <v>44</v>
      </c>
      <c r="V13" s="12" t="s">
        <v>44</v>
      </c>
      <c r="W13" s="12" t="s">
        <v>44</v>
      </c>
      <c r="X13" s="12" t="s">
        <v>44</v>
      </c>
      <c r="Y13" s="12" t="s">
        <v>44</v>
      </c>
      <c r="Z13" s="12" t="s">
        <v>44</v>
      </c>
      <c r="AA13" s="5"/>
    </row>
    <row r="14" spans="1:27" s="1" customFormat="1" ht="25.5" customHeight="1">
      <c r="A14" s="20" t="s">
        <v>52</v>
      </c>
      <c r="B14" s="14"/>
      <c r="C14" s="14"/>
      <c r="D14" s="14"/>
      <c r="E14" s="22">
        <v>7</v>
      </c>
      <c r="F14" s="11" t="s">
        <v>44</v>
      </c>
      <c r="G14" s="11" t="s">
        <v>44</v>
      </c>
      <c r="H14" s="7">
        <v>12.79</v>
      </c>
      <c r="I14" s="7">
        <v>0</v>
      </c>
      <c r="J14" s="7">
        <f t="shared" si="0"/>
        <v>19.79</v>
      </c>
      <c r="K14" s="7">
        <v>5.93</v>
      </c>
      <c r="L14" s="7">
        <f t="shared" si="1"/>
        <v>25.72</v>
      </c>
      <c r="M14" s="11">
        <v>2.5</v>
      </c>
      <c r="N14" s="14">
        <v>1.2</v>
      </c>
      <c r="O14" s="7">
        <v>0</v>
      </c>
      <c r="P14" s="7">
        <v>1.02</v>
      </c>
      <c r="Q14" s="7">
        <v>0</v>
      </c>
      <c r="R14" s="7">
        <v>52.56</v>
      </c>
      <c r="S14" s="26">
        <f t="shared" si="2"/>
        <v>-26.840000000000003</v>
      </c>
      <c r="T14" s="25">
        <f t="shared" si="3"/>
        <v>-0.51065449010654496</v>
      </c>
      <c r="U14" s="12" t="s">
        <v>44</v>
      </c>
      <c r="V14" s="12" t="s">
        <v>44</v>
      </c>
      <c r="W14" s="12" t="s">
        <v>44</v>
      </c>
      <c r="X14" s="12" t="s">
        <v>44</v>
      </c>
      <c r="Y14" s="12" t="s">
        <v>44</v>
      </c>
      <c r="Z14" s="12" t="s">
        <v>44</v>
      </c>
      <c r="AA14" s="5" t="s">
        <v>60</v>
      </c>
    </row>
    <row r="15" spans="1:27" s="1" customFormat="1" ht="25.5" customHeight="1">
      <c r="A15" s="20" t="s">
        <v>33</v>
      </c>
      <c r="B15" s="14"/>
      <c r="C15" s="14"/>
      <c r="D15" s="14"/>
      <c r="E15" s="22">
        <f>SUM(E7:E14)</f>
        <v>94.990000000000009</v>
      </c>
      <c r="F15" s="11"/>
      <c r="G15" s="11"/>
      <c r="H15" s="22">
        <f>SUM(H7:H14)</f>
        <v>175.4</v>
      </c>
      <c r="I15" s="22">
        <f>SUM(I7:I14)</f>
        <v>0</v>
      </c>
      <c r="J15" s="22">
        <f>SUM(J7:J14)</f>
        <v>270.39</v>
      </c>
      <c r="K15" s="22">
        <f t="shared" ref="K15:S15" si="4">SUM(K7:K14)</f>
        <v>81.400000000000006</v>
      </c>
      <c r="L15" s="22">
        <f t="shared" si="4"/>
        <v>351.78999999999996</v>
      </c>
      <c r="M15" s="22">
        <f t="shared" si="4"/>
        <v>41.37</v>
      </c>
      <c r="N15" s="22">
        <f t="shared" si="4"/>
        <v>19.039999999999996</v>
      </c>
      <c r="O15" s="22">
        <f t="shared" si="4"/>
        <v>0</v>
      </c>
      <c r="P15" s="22">
        <f t="shared" si="4"/>
        <v>16.740000000000002</v>
      </c>
      <c r="Q15" s="22">
        <f t="shared" si="4"/>
        <v>0</v>
      </c>
      <c r="R15" s="22">
        <f t="shared" si="4"/>
        <v>260.10000000000002</v>
      </c>
      <c r="S15" s="22">
        <f t="shared" si="4"/>
        <v>67.739999999999981</v>
      </c>
      <c r="T15" s="25">
        <f t="shared" si="3"/>
        <v>0.35251826220684324</v>
      </c>
      <c r="U15" s="14"/>
      <c r="V15" s="14"/>
      <c r="W15" s="15"/>
      <c r="X15" s="4"/>
      <c r="Y15" s="4"/>
      <c r="Z15" s="4"/>
      <c r="AA15" s="5"/>
    </row>
    <row r="16" spans="1:27" s="1" customFormat="1" ht="30" customHeight="1">
      <c r="A16" s="48" t="s">
        <v>3</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1:27" s="1" customFormat="1" ht="28.5" customHeight="1">
      <c r="A17" s="49" t="s">
        <v>23</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s="1" customFormat="1" ht="28.5" customHeight="1">
      <c r="A18" s="45" t="s">
        <v>41</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s="1" customFormat="1" ht="28.5" customHeight="1">
      <c r="A19" s="46" t="s">
        <v>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s="1" customFormat="1" ht="28.5" customHeight="1">
      <c r="A20" s="45" t="s">
        <v>24</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row>
    <row r="21" spans="1:27" s="1" customFormat="1" ht="28.5" customHeight="1">
      <c r="A21" s="45" t="s">
        <v>25</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row>
    <row r="22" spans="1:27" s="1" customFormat="1" ht="28.5" customHeight="1">
      <c r="A22" s="45" t="s">
        <v>34</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row>
    <row r="23" spans="1:27" ht="28.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s="1" customFormat="1" ht="28.5" customHeight="1">
      <c r="A24" s="47" t="s">
        <v>42</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27" ht="28.5" customHeight="1"/>
    <row r="26" spans="1:27" ht="28.5" customHeight="1"/>
  </sheetData>
  <mergeCells count="41">
    <mergeCell ref="A22:AA22"/>
    <mergeCell ref="A23:AA23"/>
    <mergeCell ref="A24:AA24"/>
    <mergeCell ref="A16:AA16"/>
    <mergeCell ref="A17:AA17"/>
    <mergeCell ref="A18:AA18"/>
    <mergeCell ref="A19:AA19"/>
    <mergeCell ref="A20:AA20"/>
    <mergeCell ref="A21:AA21"/>
    <mergeCell ref="J4:J5"/>
    <mergeCell ref="K4:K5"/>
    <mergeCell ref="L4:L5"/>
    <mergeCell ref="M4:M5"/>
    <mergeCell ref="Y4:Y5"/>
    <mergeCell ref="N4:N5"/>
    <mergeCell ref="O4:O5"/>
    <mergeCell ref="P4:P5"/>
    <mergeCell ref="Q4:Q5"/>
    <mergeCell ref="R4:R5"/>
    <mergeCell ref="S4:S5"/>
    <mergeCell ref="T4:T5"/>
    <mergeCell ref="U4:U5"/>
    <mergeCell ref="V4:V5"/>
    <mergeCell ref="W4:W5"/>
    <mergeCell ref="X4:X5"/>
    <mergeCell ref="A1:AA1"/>
    <mergeCell ref="A2:M2"/>
    <mergeCell ref="A3:A5"/>
    <mergeCell ref="B3:B5"/>
    <mergeCell ref="C3:C5"/>
    <mergeCell ref="D3:D5"/>
    <mergeCell ref="E3:L3"/>
    <mergeCell ref="M3:Q3"/>
    <mergeCell ref="R3:T3"/>
    <mergeCell ref="U3:W3"/>
    <mergeCell ref="X3:Y3"/>
    <mergeCell ref="Z3:Z5"/>
    <mergeCell ref="AA3:AA5"/>
    <mergeCell ref="E4:E5"/>
    <mergeCell ref="F4:H4"/>
    <mergeCell ref="I4:I5"/>
  </mergeCells>
  <phoneticPr fontId="1" type="noConversion"/>
  <printOptions horizontalCentered="1" verticalCentered="1"/>
  <pageMargins left="0.51181102362204722" right="0.70866141732283472" top="0.55118110236220474" bottom="0.55118110236220474"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空白表</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朱健佳</cp:lastModifiedBy>
  <cp:lastPrinted>2019-11-15T07:25:25Z</cp:lastPrinted>
  <dcterms:created xsi:type="dcterms:W3CDTF">2017-10-17T01:25:42Z</dcterms:created>
  <dcterms:modified xsi:type="dcterms:W3CDTF">2019-11-20T08:17:29Z</dcterms:modified>
</cp:coreProperties>
</file>